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F73A8162-10BF-4AF3-A99A-0C99EF10C909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KT" sheetId="1" r:id="rId1"/>
    <sheet name="KS" sheetId="2" r:id="rId2"/>
    <sheet name="1 CMD" sheetId="4" r:id="rId3"/>
    <sheet name="2 TS" sheetId="7" state="hidden" r:id="rId4"/>
  </sheets>
  <definedNames>
    <definedName name="_xlnm.Print_Area" localSheetId="1">KS!$A$1:$G$36</definedName>
    <definedName name="_xlnm.Print_Area" localSheetId="0">KT!$A$1:$C$27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14" i="4"/>
  <c r="O15" i="4"/>
  <c r="O16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14" i="4"/>
  <c r="N15" i="4"/>
  <c r="N16" i="4"/>
  <c r="M23" i="4"/>
  <c r="M24" i="4"/>
  <c r="P24" i="4" s="1"/>
  <c r="M25" i="4"/>
  <c r="M34" i="4"/>
  <c r="P34" i="4" s="1"/>
  <c r="M35" i="4"/>
  <c r="M14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14" i="4"/>
  <c r="L15" i="4"/>
  <c r="L16" i="4"/>
  <c r="K14" i="4"/>
  <c r="K23" i="4"/>
  <c r="K24" i="4"/>
  <c r="K25" i="4"/>
  <c r="K34" i="4"/>
  <c r="K35" i="4"/>
  <c r="H18" i="4"/>
  <c r="K18" i="4" s="1"/>
  <c r="H31" i="4"/>
  <c r="M31" i="4" s="1"/>
  <c r="H17" i="7"/>
  <c r="K17" i="7" s="1"/>
  <c r="L17" i="7"/>
  <c r="N17" i="7"/>
  <c r="O17" i="7"/>
  <c r="H54" i="7"/>
  <c r="H31" i="7"/>
  <c r="L44" i="7"/>
  <c r="N44" i="7"/>
  <c r="O44" i="7"/>
  <c r="L43" i="7"/>
  <c r="N43" i="7"/>
  <c r="O43" i="7"/>
  <c r="H40" i="7"/>
  <c r="L34" i="7"/>
  <c r="N34" i="7"/>
  <c r="O34" i="7"/>
  <c r="H20" i="7"/>
  <c r="B15" i="2"/>
  <c r="P25" i="4" l="1"/>
  <c r="K31" i="4"/>
  <c r="P23" i="4"/>
  <c r="P14" i="4"/>
  <c r="P31" i="4"/>
  <c r="P35" i="4"/>
  <c r="M18" i="4"/>
  <c r="P18" i="4" s="1"/>
  <c r="M17" i="7"/>
  <c r="P17" i="7" s="1"/>
  <c r="O55" i="7" l="1"/>
  <c r="N55" i="7"/>
  <c r="L55" i="7"/>
  <c r="H55" i="7"/>
  <c r="M55" i="7" s="1"/>
  <c r="P55" i="7" l="1"/>
  <c r="K55" i="7"/>
  <c r="N18" i="7" l="1"/>
  <c r="L18" i="7"/>
  <c r="H18" i="7" l="1"/>
  <c r="M18" i="7" l="1"/>
  <c r="O18" i="7"/>
  <c r="P18" i="7" l="1"/>
  <c r="K18" i="7"/>
  <c r="H51" i="7" l="1"/>
  <c r="N50" i="7" l="1"/>
  <c r="L51" i="7"/>
  <c r="L54" i="7"/>
  <c r="O54" i="7"/>
  <c r="K51" i="7"/>
  <c r="H50" i="7"/>
  <c r="M54" i="7"/>
  <c r="L50" i="7"/>
  <c r="N54" i="7"/>
  <c r="N51" i="7" l="1"/>
  <c r="M51" i="7"/>
  <c r="O51" i="7"/>
  <c r="O50" i="7"/>
  <c r="M50" i="7"/>
  <c r="K54" i="7"/>
  <c r="P54" i="7"/>
  <c r="P51" i="7" l="1"/>
  <c r="K50" i="7"/>
  <c r="P50" i="7"/>
  <c r="H20" i="4" l="1"/>
  <c r="M20" i="4" l="1"/>
  <c r="P20" i="4" s="1"/>
  <c r="K20" i="4"/>
  <c r="H32" i="4"/>
  <c r="K32" i="4" l="1"/>
  <c r="M32" i="4"/>
  <c r="P32" i="4" s="1"/>
  <c r="N49" i="7"/>
  <c r="H49" i="7"/>
  <c r="N38" i="7"/>
  <c r="N33" i="7"/>
  <c r="L33" i="7"/>
  <c r="N28" i="7"/>
  <c r="N27" i="7"/>
  <c r="L27" i="7"/>
  <c r="N22" i="7"/>
  <c r="L22" i="7"/>
  <c r="N21" i="7"/>
  <c r="L21" i="7"/>
  <c r="N20" i="7"/>
  <c r="L20" i="7"/>
  <c r="N16" i="7"/>
  <c r="L16" i="7"/>
  <c r="L31" i="7" l="1"/>
  <c r="N31" i="7"/>
  <c r="N23" i="7"/>
  <c r="L30" i="7"/>
  <c r="N30" i="7"/>
  <c r="N41" i="7"/>
  <c r="L23" i="7"/>
  <c r="L28" i="7"/>
  <c r="L29" i="7"/>
  <c r="N29" i="7"/>
  <c r="H28" i="7"/>
  <c r="H21" i="7"/>
  <c r="H22" i="7"/>
  <c r="H29" i="7"/>
  <c r="L49" i="7"/>
  <c r="N40" i="7"/>
  <c r="H23" i="7"/>
  <c r="H27" i="7"/>
  <c r="H30" i="7"/>
  <c r="H33" i="7"/>
  <c r="L32" i="7"/>
  <c r="N48" i="7"/>
  <c r="N24" i="7"/>
  <c r="L46" i="7"/>
  <c r="L24" i="7"/>
  <c r="N32" i="7"/>
  <c r="N39" i="7"/>
  <c r="N42" i="7"/>
  <c r="L41" i="7"/>
  <c r="L48" i="7"/>
  <c r="L40" i="7"/>
  <c r="H16" i="7"/>
  <c r="H24" i="7"/>
  <c r="H32" i="7"/>
  <c r="L39" i="7"/>
  <c r="H39" i="7"/>
  <c r="M49" i="7"/>
  <c r="L38" i="7"/>
  <c r="H38" i="7"/>
  <c r="H41" i="7"/>
  <c r="H42" i="7"/>
  <c r="H45" i="7"/>
  <c r="H46" i="7"/>
  <c r="H47" i="7"/>
  <c r="K47" i="7" s="1"/>
  <c r="H48" i="7"/>
  <c r="H16" i="4"/>
  <c r="M16" i="4" l="1"/>
  <c r="P16" i="4" s="1"/>
  <c r="K16" i="4"/>
  <c r="N46" i="7"/>
  <c r="N45" i="7"/>
  <c r="L45" i="7"/>
  <c r="N47" i="7"/>
  <c r="L47" i="7"/>
  <c r="L42" i="7"/>
  <c r="O46" i="7"/>
  <c r="M46" i="7"/>
  <c r="O48" i="7"/>
  <c r="M48" i="7"/>
  <c r="O45" i="7"/>
  <c r="M45" i="7"/>
  <c r="O49" i="7"/>
  <c r="P49" i="7" s="1"/>
  <c r="K49" i="7"/>
  <c r="O28" i="7"/>
  <c r="M28" i="7"/>
  <c r="O22" i="7"/>
  <c r="M22" i="7"/>
  <c r="M40" i="7"/>
  <c r="O40" i="7"/>
  <c r="O47" i="7"/>
  <c r="M47" i="7"/>
  <c r="O41" i="7"/>
  <c r="M41" i="7"/>
  <c r="O33" i="7"/>
  <c r="M33" i="7"/>
  <c r="O30" i="7"/>
  <c r="M30" i="7"/>
  <c r="O27" i="7"/>
  <c r="M27" i="7"/>
  <c r="O23" i="7"/>
  <c r="M23" i="7"/>
  <c r="O21" i="7"/>
  <c r="M21" i="7"/>
  <c r="O42" i="7"/>
  <c r="M42" i="7"/>
  <c r="M38" i="7"/>
  <c r="O38" i="7"/>
  <c r="O24" i="7"/>
  <c r="M24" i="7"/>
  <c r="O32" i="7"/>
  <c r="M32" i="7"/>
  <c r="O20" i="7"/>
  <c r="M20" i="7"/>
  <c r="O39" i="7"/>
  <c r="M39" i="7"/>
  <c r="O31" i="7"/>
  <c r="M31" i="7"/>
  <c r="O29" i="7"/>
  <c r="M29" i="7"/>
  <c r="M16" i="7"/>
  <c r="O16" i="7"/>
  <c r="K31" i="7" l="1"/>
  <c r="K21" i="7"/>
  <c r="K48" i="7"/>
  <c r="P27" i="7"/>
  <c r="K29" i="7"/>
  <c r="K30" i="7"/>
  <c r="P41" i="7"/>
  <c r="P31" i="7"/>
  <c r="K39" i="7"/>
  <c r="P38" i="7"/>
  <c r="K28" i="7"/>
  <c r="P46" i="7"/>
  <c r="K38" i="7"/>
  <c r="K22" i="7"/>
  <c r="P39" i="7"/>
  <c r="K24" i="7"/>
  <c r="P23" i="7"/>
  <c r="K33" i="7"/>
  <c r="P47" i="7"/>
  <c r="K46" i="7"/>
  <c r="P29" i="7"/>
  <c r="P28" i="7"/>
  <c r="P45" i="7"/>
  <c r="P22" i="7"/>
  <c r="P48" i="7"/>
  <c r="K32" i="7"/>
  <c r="K42" i="7"/>
  <c r="P20" i="7"/>
  <c r="P42" i="7"/>
  <c r="K23" i="7"/>
  <c r="K27" i="7"/>
  <c r="P40" i="7"/>
  <c r="K20" i="7"/>
  <c r="P32" i="7"/>
  <c r="P24" i="7"/>
  <c r="P21" i="7"/>
  <c r="P30" i="7"/>
  <c r="P33" i="7"/>
  <c r="K41" i="7"/>
  <c r="K40" i="7"/>
  <c r="K45" i="7"/>
  <c r="P16" i="7"/>
  <c r="K16" i="7"/>
  <c r="N15" i="7" l="1"/>
  <c r="L15" i="7"/>
  <c r="H15" i="4" l="1"/>
  <c r="H15" i="7"/>
  <c r="H21" i="4"/>
  <c r="H26" i="4"/>
  <c r="H27" i="4"/>
  <c r="H22" i="4"/>
  <c r="H33" i="4"/>
  <c r="H19" i="4"/>
  <c r="M19" i="4" l="1"/>
  <c r="P19" i="4" s="1"/>
  <c r="K19" i="4"/>
  <c r="K22" i="4"/>
  <c r="M22" i="4"/>
  <c r="P22" i="4" s="1"/>
  <c r="M21" i="4"/>
  <c r="P21" i="4" s="1"/>
  <c r="K21" i="4"/>
  <c r="K33" i="4"/>
  <c r="M33" i="4"/>
  <c r="P33" i="4" s="1"/>
  <c r="M27" i="4"/>
  <c r="P27" i="4" s="1"/>
  <c r="K27" i="4"/>
  <c r="K26" i="4"/>
  <c r="M26" i="4"/>
  <c r="P26" i="4" s="1"/>
  <c r="K15" i="4"/>
  <c r="M15" i="4"/>
  <c r="P15" i="4" s="1"/>
  <c r="H29" i="4"/>
  <c r="N56" i="7"/>
  <c r="E16" i="2" s="1"/>
  <c r="L56" i="7"/>
  <c r="G16" i="2" s="1"/>
  <c r="H30" i="4"/>
  <c r="M15" i="7"/>
  <c r="O15" i="7"/>
  <c r="K29" i="4" l="1"/>
  <c r="M29" i="4"/>
  <c r="P29" i="4" s="1"/>
  <c r="K30" i="4"/>
  <c r="M30" i="4"/>
  <c r="P30" i="4" s="1"/>
  <c r="K15" i="7"/>
  <c r="O56" i="7"/>
  <c r="F16" i="2" s="1"/>
  <c r="P15" i="7"/>
  <c r="P56" i="7" s="1"/>
  <c r="M56" i="7"/>
  <c r="D16" i="2" s="1"/>
  <c r="C16" i="2" l="1"/>
  <c r="P9" i="7"/>
  <c r="N36" i="4" l="1"/>
  <c r="E15" i="2" l="1"/>
  <c r="E18" i="2" s="1"/>
  <c r="H28" i="4" l="1"/>
  <c r="O36" i="4" l="1"/>
  <c r="F15" i="2" s="1"/>
  <c r="F18" i="2" s="1"/>
  <c r="M28" i="4"/>
  <c r="P28" i="4" s="1"/>
  <c r="K28" i="4"/>
  <c r="L36" i="4"/>
  <c r="G15" i="2" s="1"/>
  <c r="G18" i="2" s="1"/>
  <c r="M36" i="4"/>
  <c r="C9" i="1" l="1"/>
  <c r="G10" i="2"/>
  <c r="P36" i="4"/>
  <c r="D15" i="2"/>
  <c r="P9" i="4" l="1"/>
  <c r="C15" i="2"/>
  <c r="C18" i="2" s="1"/>
  <c r="D18" i="2"/>
  <c r="C22" i="2" l="1"/>
  <c r="G9" i="2" s="1"/>
  <c r="C15" i="1" l="1"/>
  <c r="C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8" authorId="0" shapeId="0" xr:uid="{AB088AD4-B12D-419C-9510-2D42E2FA792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būvniecības dokumentāciju - paskaidrojuma rakstu</t>
        </r>
      </text>
    </comment>
  </commentList>
</comments>
</file>

<file path=xl/sharedStrings.xml><?xml version="1.0" encoding="utf-8"?>
<sst xmlns="http://schemas.openxmlformats.org/spreadsheetml/2006/main" count="196" uniqueCount="110">
  <si>
    <t>Būvniecības koptāme</t>
  </si>
  <si>
    <t>Pasūtītājs:Sabiedrība ar ierobežotu atbildību "Jūrmalas gaisma"</t>
  </si>
  <si>
    <t>Objekta nosaukums:  Angāra būvniecība un teritorijas labiekārtošana Pļavu ielā 11, Jūrmalā</t>
  </si>
  <si>
    <t>Objekta adrese:  Pļavu iela 11, Jūrmala</t>
  </si>
  <si>
    <t>Kopājā darbietilpība, c/h:</t>
  </si>
  <si>
    <t xml:space="preserve">Tāme sastādīta </t>
  </si>
  <si>
    <t>Nr. p.k.</t>
  </si>
  <si>
    <t>Darba veids vai konstruktīvā elementa nosaukums</t>
  </si>
  <si>
    <t>Tāmes izmaksas (EUR)</t>
  </si>
  <si>
    <t>Kopā</t>
  </si>
  <si>
    <t>Sastādīja __________________________________________________________</t>
  </si>
  <si>
    <t>(paraksts un tā atšifrējums, datums)</t>
  </si>
  <si>
    <t>Sertifikāta Nr. ________________</t>
  </si>
  <si>
    <t>Kopsavilkuma aprēķins Nr. 1</t>
  </si>
  <si>
    <t>Tāmes izmaksa, euro</t>
  </si>
  <si>
    <t>Tāme saastādīta</t>
  </si>
  <si>
    <t>Lokālās tāmes Nr.</t>
  </si>
  <si>
    <t>Tāmes izmaksas, (EUR)</t>
  </si>
  <si>
    <t>Tai skaitā</t>
  </si>
  <si>
    <t>Darba ietilpība, (c/h)</t>
  </si>
  <si>
    <t>Darba alga, (EUR)</t>
  </si>
  <si>
    <t>Būvizstrādājumi, (EUR)</t>
  </si>
  <si>
    <t>Mehānismi, (EUR)</t>
  </si>
  <si>
    <t>Kopā būvdarbi:</t>
  </si>
  <si>
    <t>Virsizdevumi, ____%</t>
  </si>
  <si>
    <t>t.sk.darba aizsardzība,____%</t>
  </si>
  <si>
    <t>Peļņa, ____%</t>
  </si>
  <si>
    <t>kopā</t>
  </si>
  <si>
    <t>Sastādija:</t>
  </si>
  <si>
    <t xml:space="preserve">Sertifikāta Nr.: </t>
  </si>
  <si>
    <t>Lokālā tāme Nr. 1</t>
  </si>
  <si>
    <t>Tāmes izmaksas, euro</t>
  </si>
  <si>
    <t>Nr. p. k.</t>
  </si>
  <si>
    <t>Kods</t>
  </si>
  <si>
    <t>Būvdarba nosaukums</t>
  </si>
  <si>
    <t>Mērvienība</t>
  </si>
  <si>
    <t>Daudzums</t>
  </si>
  <si>
    <t>Vienības izmaksas</t>
  </si>
  <si>
    <t>Kopā uz visu apjomu</t>
  </si>
  <si>
    <t>laika
norma
(c/h)</t>
  </si>
  <si>
    <t>darba samaksas likme (EUR/h)</t>
  </si>
  <si>
    <t>darba
alga
(EUR)</t>
  </si>
  <si>
    <t>būvizstrādājumi</t>
  </si>
  <si>
    <t>mehā-
nismi
(EUR)</t>
  </si>
  <si>
    <t>Kopā,
(EUR)</t>
  </si>
  <si>
    <t>darb-
ietilpība
(c/h)</t>
  </si>
  <si>
    <t>Summa
(EUR)</t>
  </si>
  <si>
    <t>Pamati</t>
  </si>
  <si>
    <t>m2</t>
  </si>
  <si>
    <t>šķembas ar piegādi</t>
  </si>
  <si>
    <t>m3</t>
  </si>
  <si>
    <t>palīgmateriāli</t>
  </si>
  <si>
    <t>Metāla konstrukcijas</t>
  </si>
  <si>
    <t>m</t>
  </si>
  <si>
    <t>Jumti, segumi</t>
  </si>
  <si>
    <t>palīgmateriāli (skrūves, blīvējumi)</t>
  </si>
  <si>
    <t>Tiešās izmaksas kopā, t.sk. darba devēja sociālais nodoklis (23,59%)</t>
  </si>
  <si>
    <t>Lokālā tāme Nr. 2</t>
  </si>
  <si>
    <t>Labiekārtošana</t>
  </si>
  <si>
    <t>Pasūtītājs: SIA Jūrmalas gaisma</t>
  </si>
  <si>
    <t>Zemes darbi</t>
  </si>
  <si>
    <t>Asu nospraušana</t>
  </si>
  <si>
    <t>objekts</t>
  </si>
  <si>
    <t>Nederīgās grunts norakšana vid. 750mm, grunts izvešana</t>
  </si>
  <si>
    <t>Bruģēšana, apmaļu uzstādīšana</t>
  </si>
  <si>
    <t>Esošas grunts līdzināšana, blietēšana</t>
  </si>
  <si>
    <t>Salturīga materiāla uzbērums , h=320mm</t>
  </si>
  <si>
    <t>smilts ar piegādi</t>
  </si>
  <si>
    <t>Ģeotekstila ieklāšana</t>
  </si>
  <si>
    <t>neaustais ģeotekstils NW 20 vai ekvivalents</t>
  </si>
  <si>
    <t>Nesaistītu mineralmateriālu maisījums (0/62) pamata nesošā apakškārta, h=150mm</t>
  </si>
  <si>
    <t>Nesaistītu mineralmateriālu maisījums (0/45) pamata nesošā apakškārta, h=150mm</t>
  </si>
  <si>
    <t xml:space="preserve">Nesaistītu mineralmateriālu maisījums (2/8) pamata nesošā apakškārta, h=40mm </t>
  </si>
  <si>
    <t>Betona bruģakmens uzstādīšana, Prizma 200x100, h=80, pelēks</t>
  </si>
  <si>
    <t>betona bruģakmens ar piegādi</t>
  </si>
  <si>
    <t xml:space="preserve">Ietvju apmaļu uzstādīšana uz betona C30/37, pamata pamatne - sablīvēts šķembu maisījums </t>
  </si>
  <si>
    <t>betona ietves apmale 100.20.8, pelēka</t>
  </si>
  <si>
    <t>betons C30/37</t>
  </si>
  <si>
    <t>Nesaistītu minerālmateriālu  maisījums, stāvlaukums</t>
  </si>
  <si>
    <t>Salturīga materiāla uzbērums, h=320mm</t>
  </si>
  <si>
    <t>Zāliens</t>
  </si>
  <si>
    <t>Grunts blietēšana, izlīdzināšana</t>
  </si>
  <si>
    <t>Sijātas melnzemes izlīdzināšana, blietēšana, apsēta ar daudzgadīgā zāliena sēklām, h=15cm</t>
  </si>
  <si>
    <t>sijāta melnzeme</t>
  </si>
  <si>
    <t>zāliena sēkla</t>
  </si>
  <si>
    <t>kompl.</t>
  </si>
  <si>
    <t>Būvdarbu saraksts sastādīts, pamatojoties uz autora Ata Žvagiņa, sertificēts būvinženieris LBS BSSI, sertifikāts Nr. 3-01345 būvniecības dokumentāciju - paskaidrojuma rakstu.</t>
  </si>
  <si>
    <t>Nederīgās grunts norakšana stabveida pamatiem vid. 1000mm, grunts izvešana</t>
  </si>
  <si>
    <t xml:space="preserve"> Ražošanai pielāgota tipveida angāra izbūve </t>
  </si>
  <si>
    <t>Pasūtītājs: Sabiedrība ar ierobežotu atbildību "Valmieras ūdens"</t>
  </si>
  <si>
    <t>Būvdarbu saraksts sastādīts, pamatojoties uz būvniecības dokumentāciju - paskaidrojuma rakstu.</t>
  </si>
  <si>
    <t>Objekta adrese:  Grīšļu iela 6, Valmiera</t>
  </si>
  <si>
    <t>Tāme sastādīta</t>
  </si>
  <si>
    <t>Noliktavas uzstādīšana Grīšļu ielā 6, Valmiera</t>
  </si>
  <si>
    <t xml:space="preserve">Objekta nosaukums:  Noliktavas uzstādīšana </t>
  </si>
  <si>
    <t xml:space="preserve">Noliktavas uzstādīšana </t>
  </si>
  <si>
    <t>Objekta nosaukums:  Noliktavas uzstādīšana</t>
  </si>
  <si>
    <t>Noliktavas uzstādīšana</t>
  </si>
  <si>
    <t>kompl</t>
  </si>
  <si>
    <t>Fasāde</t>
  </si>
  <si>
    <t>Bīdāmie vārti</t>
  </si>
  <si>
    <t>teknes, min. D 150mm</t>
  </si>
  <si>
    <t>notekas, min D 110mm</t>
  </si>
  <si>
    <t>Enkuru veida pamati - metāla stieņi - angāra stiprināšana pie esošās grunts</t>
  </si>
  <si>
    <t>Jumta lietusūdens noteksistēmas montāža, cinkotas tērauda notekas (t.sk. stiprinājumi, piltuves, līkumi, palīgmateriāli) Nominālais biezums 0.60mm, Biezums cinka pārklājumam min. 20μm</t>
  </si>
  <si>
    <t>Trapecprofils T-35, 0,55mm RAL 9006, silver</t>
  </si>
  <si>
    <t>V-1 Bīdāmie vārti, divdaļīgi Aile 8000x4300, metāla karkass, T-35, 0,55mm RAL 9006, silver</t>
  </si>
  <si>
    <t>Jumta seguma montāža (Eiropā ražots PVC 900g/m2 pēc DIN EN ISO 1421, RAL 9002, aukstuma izturība -40° C pēc DIN EN 1876-1, karstuma izturība +70° C pēc IVK/Pkt.5)</t>
  </si>
  <si>
    <t>Fasādes apšuvuma montāža (Eiropā ražots PVC 900g/m2 pēc DIN EN ISO 1421, RAL 9002, aukstuma izturība -40° C pēc DIN EN 1876-1, karstuma izturība +70° C pēc IVK/Pkt.5) (gala trijstūrveida konstrukcijas t.sk. furnitūra, vadotnes )</t>
  </si>
  <si>
    <r>
      <t xml:space="preserve">Metāla konstrukciju komplekts atbilstoši izstrādātajam būvprojektam, metāla konstrukciju montāža, t.sk. Metāla latas, savilces. Visam konstrukciju kopumam jābūt ar CE deklarāciju, atbilstoši sniega slodzei 175kg/m2 un </t>
    </r>
    <r>
      <rPr>
        <b/>
        <sz val="10"/>
        <rFont val="Arial Narrow"/>
        <family val="2"/>
        <charset val="186"/>
      </rPr>
      <t>paaugstinātai vēja slodzei 25m/s</t>
    </r>
    <r>
      <rPr>
        <sz val="10"/>
        <rFont val="Arial Narrow"/>
        <family val="2"/>
        <charset val="186"/>
      </rPr>
      <t xml:space="preserve"> ar piegādi objektā.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</si>
</sst>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  <charset val="186"/>
    </font>
    <font>
      <b/>
      <sz val="14"/>
      <name val="Arial Narrow"/>
      <family val="2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u/>
      <sz val="11"/>
      <name val="Arial Narrow"/>
      <family val="2"/>
      <charset val="186"/>
    </font>
    <font>
      <sz val="11"/>
      <name val="Arial Narrow"/>
      <family val="2"/>
      <charset val="186"/>
    </font>
    <font>
      <sz val="10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Helv"/>
    </font>
    <font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 Narrow"/>
      <family val="2"/>
      <charset val="186"/>
    </font>
    <font>
      <b/>
      <sz val="12"/>
      <name val="Arial Narrow"/>
      <family val="2"/>
      <charset val="186"/>
    </font>
    <font>
      <sz val="8"/>
      <name val="Arial Narrow"/>
      <family val="2"/>
      <charset val="186"/>
    </font>
    <font>
      <i/>
      <sz val="10"/>
      <name val="Arial Narrow"/>
      <family val="2"/>
      <charset val="186"/>
    </font>
    <font>
      <sz val="11"/>
      <color indexed="8"/>
      <name val="Calibri"/>
      <family val="2"/>
      <charset val="186"/>
    </font>
    <font>
      <b/>
      <u/>
      <sz val="12"/>
      <name val="Arial Narrow"/>
      <family val="2"/>
      <charset val="186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10" fillId="0" borderId="0"/>
    <xf numFmtId="0" fontId="9" fillId="0" borderId="0"/>
    <xf numFmtId="0" fontId="13" fillId="0" borderId="0"/>
    <xf numFmtId="0" fontId="11" fillId="0" borderId="0"/>
    <xf numFmtId="0" fontId="18" fillId="0" borderId="0"/>
    <xf numFmtId="0" fontId="13" fillId="0" borderId="0"/>
  </cellStyleXfs>
  <cellXfs count="22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vertical="center"/>
    </xf>
    <xf numFmtId="0" fontId="8" fillId="0" borderId="5" xfId="0" applyFont="1" applyBorder="1"/>
    <xf numFmtId="0" fontId="3" fillId="0" borderId="5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165" fontId="6" fillId="0" borderId="0" xfId="4" applyNumberFormat="1" applyFont="1" applyAlignment="1">
      <alignment horizontal="center" vertical="center"/>
    </xf>
    <xf numFmtId="49" fontId="5" fillId="0" borderId="0" xfId="4" applyNumberFormat="1" applyFont="1" applyAlignment="1">
      <alignment horizontal="left" vertical="center"/>
    </xf>
    <xf numFmtId="165" fontId="5" fillId="0" borderId="0" xfId="4" applyNumberFormat="1" applyFont="1" applyAlignment="1">
      <alignment horizontal="center" vertical="center" wrapText="1"/>
    </xf>
    <xf numFmtId="165" fontId="5" fillId="0" borderId="0" xfId="4" applyNumberFormat="1" applyFont="1" applyAlignment="1">
      <alignment horizontal="left" vertical="center" wrapText="1"/>
    </xf>
    <xf numFmtId="165" fontId="5" fillId="0" borderId="0" xfId="4" applyNumberFormat="1" applyFont="1" applyAlignment="1">
      <alignment horizontal="center" vertical="center"/>
    </xf>
    <xf numFmtId="2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vertical="center"/>
    </xf>
    <xf numFmtId="0" fontId="5" fillId="0" borderId="0" xfId="5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5" applyFont="1" applyAlignment="1">
      <alignment horizontal="center" vertical="center"/>
    </xf>
    <xf numFmtId="0" fontId="5" fillId="0" borderId="8" xfId="5" applyFont="1" applyBorder="1" applyAlignment="1">
      <alignment vertical="center"/>
    </xf>
    <xf numFmtId="0" fontId="5" fillId="0" borderId="8" xfId="5" applyFont="1" applyBorder="1" applyAlignment="1">
      <alignment horizontal="center" vertical="center"/>
    </xf>
    <xf numFmtId="0" fontId="5" fillId="0" borderId="8" xfId="5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5" applyFont="1" applyAlignment="1">
      <alignment vertical="center"/>
    </xf>
    <xf numFmtId="165" fontId="4" fillId="0" borderId="0" xfId="4" applyNumberFormat="1" applyFont="1" applyAlignment="1">
      <alignment vertical="center"/>
    </xf>
    <xf numFmtId="165" fontId="4" fillId="0" borderId="0" xfId="4" applyNumberFormat="1" applyFont="1" applyAlignment="1">
      <alignment vertical="center" wrapText="1"/>
    </xf>
    <xf numFmtId="0" fontId="6" fillId="0" borderId="0" xfId="0" applyFont="1"/>
    <xf numFmtId="49" fontId="15" fillId="0" borderId="0" xfId="4" applyNumberFormat="1" applyFont="1" applyAlignment="1">
      <alignment vertical="center"/>
    </xf>
    <xf numFmtId="0" fontId="6" fillId="0" borderId="0" xfId="0" applyFont="1" applyAlignment="1">
      <alignment wrapText="1"/>
    </xf>
    <xf numFmtId="49" fontId="5" fillId="0" borderId="0" xfId="4" applyNumberFormat="1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 wrapText="1"/>
    </xf>
    <xf numFmtId="49" fontId="5" fillId="0" borderId="0" xfId="4" applyNumberFormat="1" applyFont="1" applyAlignment="1">
      <alignment horizontal="left" vertical="center" wrapText="1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0" fontId="8" fillId="0" borderId="0" xfId="0" applyFont="1" applyAlignment="1">
      <alignment wrapText="1"/>
    </xf>
    <xf numFmtId="0" fontId="6" fillId="0" borderId="0" xfId="5" applyFont="1"/>
    <xf numFmtId="0" fontId="6" fillId="0" borderId="0" xfId="5" applyFont="1" applyAlignment="1">
      <alignment horizontal="center"/>
    </xf>
    <xf numFmtId="0" fontId="5" fillId="0" borderId="0" xfId="5" applyFont="1" applyAlignment="1">
      <alignment horizontal="right"/>
    </xf>
    <xf numFmtId="4" fontId="6" fillId="0" borderId="0" xfId="5" applyNumberFormat="1" applyFont="1"/>
    <xf numFmtId="4" fontId="6" fillId="0" borderId="18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6" applyFont="1" applyAlignment="1">
      <alignment horizontal="center" vertical="center" wrapText="1"/>
    </xf>
    <xf numFmtId="165" fontId="5" fillId="0" borderId="0" xfId="6" applyNumberFormat="1" applyFont="1" applyAlignment="1">
      <alignment horizontal="center" vertical="center" wrapText="1"/>
    </xf>
    <xf numFmtId="49" fontId="5" fillId="0" borderId="0" xfId="0" applyNumberFormat="1" applyFont="1"/>
    <xf numFmtId="0" fontId="5" fillId="0" borderId="0" xfId="0" applyFont="1" applyAlignment="1">
      <alignment wrapText="1"/>
    </xf>
    <xf numFmtId="49" fontId="5" fillId="0" borderId="8" xfId="5" applyNumberFormat="1" applyFont="1" applyBorder="1" applyAlignment="1">
      <alignment vertical="center"/>
    </xf>
    <xf numFmtId="0" fontId="5" fillId="0" borderId="8" xfId="5" applyFont="1" applyBorder="1" applyAlignment="1">
      <alignment vertical="center" wrapText="1"/>
    </xf>
    <xf numFmtId="49" fontId="5" fillId="0" borderId="0" xfId="5" applyNumberFormat="1" applyFont="1" applyAlignment="1">
      <alignment vertical="center"/>
    </xf>
    <xf numFmtId="0" fontId="15" fillId="0" borderId="0" xfId="3" applyFont="1" applyAlignment="1">
      <alignment horizontal="center" vertical="center"/>
    </xf>
    <xf numFmtId="4" fontId="8" fillId="0" borderId="0" xfId="0" applyNumberFormat="1" applyFont="1" applyAlignment="1">
      <alignment horizontal="left"/>
    </xf>
    <xf numFmtId="0" fontId="5" fillId="0" borderId="0" xfId="3" applyFont="1" applyAlignment="1">
      <alignment vertical="center"/>
    </xf>
    <xf numFmtId="4" fontId="6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/>
    </xf>
    <xf numFmtId="4" fontId="5" fillId="0" borderId="0" xfId="3" applyNumberFormat="1" applyFont="1"/>
    <xf numFmtId="4" fontId="6" fillId="0" borderId="0" xfId="14" applyNumberFormat="1" applyFont="1" applyAlignment="1">
      <alignment horizontal="center"/>
    </xf>
    <xf numFmtId="0" fontId="5" fillId="0" borderId="0" xfId="3" applyFont="1" applyAlignment="1">
      <alignment horizontal="right" vertical="center"/>
    </xf>
    <xf numFmtId="4" fontId="5" fillId="0" borderId="0" xfId="3" applyNumberFormat="1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3" xfId="14" applyFont="1" applyBorder="1" applyAlignment="1">
      <alignment horizontal="center" vertical="center" wrapText="1"/>
    </xf>
    <xf numFmtId="0" fontId="5" fillId="0" borderId="23" xfId="15" applyFont="1" applyBorder="1" applyAlignment="1">
      <alignment horizontal="center" vertical="center" wrapText="1"/>
    </xf>
    <xf numFmtId="2" fontId="6" fillId="0" borderId="23" xfId="14" applyNumberFormat="1" applyFont="1" applyBorder="1" applyAlignment="1">
      <alignment horizontal="center" vertical="center" wrapText="1"/>
    </xf>
    <xf numFmtId="0" fontId="5" fillId="0" borderId="23" xfId="15" applyFont="1" applyBorder="1" applyAlignment="1">
      <alignment vertical="center" wrapText="1"/>
    </xf>
    <xf numFmtId="0" fontId="5" fillId="0" borderId="23" xfId="14" applyFont="1" applyBorder="1" applyAlignment="1">
      <alignment vertical="center" wrapText="1"/>
    </xf>
    <xf numFmtId="0" fontId="5" fillId="0" borderId="5" xfId="15" applyFont="1" applyBorder="1" applyAlignment="1">
      <alignment horizontal="center" vertical="center" wrapText="1"/>
    </xf>
    <xf numFmtId="4" fontId="5" fillId="0" borderId="5" xfId="14" applyNumberFormat="1" applyFont="1" applyBorder="1" applyAlignment="1">
      <alignment horizontal="right" vertical="center"/>
    </xf>
    <xf numFmtId="4" fontId="5" fillId="0" borderId="5" xfId="15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vertical="center"/>
    </xf>
    <xf numFmtId="49" fontId="5" fillId="0" borderId="5" xfId="15" applyNumberFormat="1" applyFont="1" applyBorder="1" applyAlignment="1">
      <alignment horizontal="center" vertical="center" wrapText="1"/>
    </xf>
    <xf numFmtId="0" fontId="5" fillId="0" borderId="5" xfId="14" applyFont="1" applyBorder="1" applyAlignment="1">
      <alignment horizontal="center" vertical="center" wrapText="1"/>
    </xf>
    <xf numFmtId="43" fontId="6" fillId="0" borderId="5" xfId="14" applyNumberFormat="1" applyFont="1" applyBorder="1" applyAlignment="1">
      <alignment horizontal="right" vertical="center" wrapText="1"/>
    </xf>
    <xf numFmtId="4" fontId="6" fillId="0" borderId="5" xfId="14" applyNumberFormat="1" applyFont="1" applyBorder="1" applyAlignment="1">
      <alignment horizontal="right" vertical="center" wrapText="1"/>
    </xf>
    <xf numFmtId="0" fontId="5" fillId="0" borderId="5" xfId="14" applyFont="1" applyBorder="1" applyAlignment="1">
      <alignment vertical="center"/>
    </xf>
    <xf numFmtId="0" fontId="5" fillId="0" borderId="5" xfId="14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0" xfId="14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0" xfId="14" applyNumberFormat="1" applyFont="1" applyAlignment="1">
      <alignment horizontal="right" vertical="center"/>
    </xf>
    <xf numFmtId="9" fontId="17" fillId="0" borderId="5" xfId="14" applyNumberFormat="1" applyFont="1" applyBorder="1" applyAlignment="1">
      <alignment horizontal="right" vertical="center"/>
    </xf>
    <xf numFmtId="4" fontId="1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5" fillId="0" borderId="0" xfId="15" applyFont="1" applyAlignment="1">
      <alignment horizontal="left" vertical="center"/>
    </xf>
    <xf numFmtId="0" fontId="5" fillId="0" borderId="0" xfId="14" applyFont="1" applyAlignment="1">
      <alignment vertical="center"/>
    </xf>
    <xf numFmtId="4" fontId="5" fillId="0" borderId="0" xfId="15" applyNumberFormat="1" applyFont="1" applyAlignment="1">
      <alignment horizontal="right" vertical="center"/>
    </xf>
    <xf numFmtId="0" fontId="5" fillId="0" borderId="8" xfId="0" applyFont="1" applyBorder="1" applyAlignment="1">
      <alignment vertical="center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0" fontId="8" fillId="0" borderId="5" xfId="0" applyFont="1" applyBorder="1" applyAlignment="1">
      <alignment wrapText="1"/>
    </xf>
    <xf numFmtId="2" fontId="5" fillId="0" borderId="5" xfId="0" applyNumberFormat="1" applyFont="1" applyBorder="1" applyAlignment="1">
      <alignment vertical="center" wrapText="1"/>
    </xf>
    <xf numFmtId="49" fontId="3" fillId="0" borderId="5" xfId="4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5" fillId="0" borderId="5" xfId="6" applyFont="1" applyBorder="1" applyAlignment="1">
      <alignment horizontal="center" vertical="center" wrapText="1"/>
    </xf>
    <xf numFmtId="165" fontId="5" fillId="0" borderId="5" xfId="6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/>
    </xf>
    <xf numFmtId="2" fontId="5" fillId="0" borderId="5" xfId="7" applyNumberFormat="1" applyFont="1" applyBorder="1" applyAlignment="1">
      <alignment horizontal="right" vertical="center" wrapText="1"/>
    </xf>
    <xf numFmtId="4" fontId="5" fillId="0" borderId="5" xfId="8" applyNumberFormat="1" applyFont="1" applyBorder="1"/>
    <xf numFmtId="2" fontId="5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textRotation="90" wrapText="1"/>
    </xf>
    <xf numFmtId="4" fontId="5" fillId="0" borderId="5" xfId="8" applyNumberFormat="1" applyFont="1" applyBorder="1" applyAlignment="1">
      <alignment vertical="center"/>
    </xf>
    <xf numFmtId="0" fontId="5" fillId="0" borderId="5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165" fontId="5" fillId="0" borderId="5" xfId="4" applyNumberFormat="1" applyFont="1" applyBorder="1" applyAlignment="1">
      <alignment horizontal="left" vertical="center" wrapText="1"/>
    </xf>
    <xf numFmtId="165" fontId="5" fillId="0" borderId="5" xfId="4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5" xfId="10" applyFont="1" applyBorder="1" applyAlignment="1">
      <alignment horizontal="center" vertical="center" wrapText="1"/>
    </xf>
    <xf numFmtId="0" fontId="5" fillId="0" borderId="5" xfId="11" applyFont="1" applyBorder="1" applyAlignment="1">
      <alignment horizontal="center" vertical="center" wrapText="1"/>
    </xf>
    <xf numFmtId="165" fontId="5" fillId="0" borderId="5" xfId="11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/>
    <xf numFmtId="49" fontId="3" fillId="0" borderId="4" xfId="4" applyNumberFormat="1" applyFont="1" applyBorder="1" applyAlignment="1">
      <alignment vertical="center" wrapText="1"/>
    </xf>
    <xf numFmtId="49" fontId="3" fillId="0" borderId="4" xfId="4" applyNumberFormat="1" applyFont="1" applyBorder="1" applyAlignment="1">
      <alignment horizontal="center" vertical="center" wrapText="1"/>
    </xf>
    <xf numFmtId="0" fontId="16" fillId="0" borderId="24" xfId="3" applyFont="1" applyBorder="1" applyAlignment="1">
      <alignment horizontal="center" vertical="center"/>
    </xf>
    <xf numFmtId="0" fontId="16" fillId="0" borderId="24" xfId="3" applyFont="1" applyBorder="1" applyAlignment="1">
      <alignment horizontal="center" vertical="center" wrapText="1"/>
    </xf>
    <xf numFmtId="0" fontId="5" fillId="0" borderId="25" xfId="0" applyFont="1" applyBorder="1"/>
    <xf numFmtId="0" fontId="5" fillId="0" borderId="26" xfId="0" applyFont="1" applyBorder="1"/>
    <xf numFmtId="0" fontId="5" fillId="0" borderId="6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1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2" fontId="5" fillId="0" borderId="2" xfId="7" applyNumberFormat="1" applyFont="1" applyBorder="1" applyAlignment="1">
      <alignment horizontal="right" vertical="center" wrapText="1"/>
    </xf>
    <xf numFmtId="4" fontId="5" fillId="0" borderId="2" xfId="8" applyNumberFormat="1" applyFont="1" applyBorder="1" applyAlignment="1">
      <alignment vertical="center"/>
    </xf>
    <xf numFmtId="2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0" borderId="28" xfId="0" applyNumberFormat="1" applyFont="1" applyBorder="1" applyAlignment="1">
      <alignment horizontal="right" vertical="center" wrapText="1"/>
    </xf>
    <xf numFmtId="0" fontId="6" fillId="0" borderId="29" xfId="0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right" vertical="center"/>
    </xf>
    <xf numFmtId="2" fontId="6" fillId="0" borderId="31" xfId="0" applyNumberFormat="1" applyFont="1" applyBorder="1" applyAlignment="1">
      <alignment horizontal="right" vertical="center"/>
    </xf>
    <xf numFmtId="0" fontId="5" fillId="0" borderId="5" xfId="7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165" fontId="5" fillId="0" borderId="5" xfId="0" applyNumberFormat="1" applyFont="1" applyBorder="1" applyAlignment="1">
      <alignment horizontal="center" vertical="center" wrapText="1"/>
    </xf>
    <xf numFmtId="0" fontId="6" fillId="0" borderId="5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5" fillId="2" borderId="5" xfId="6" applyFont="1" applyFill="1" applyBorder="1" applyAlignment="1">
      <alignment horizontal="center" vertical="center" wrapText="1"/>
    </xf>
    <xf numFmtId="165" fontId="5" fillId="2" borderId="5" xfId="6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/>
    </xf>
    <xf numFmtId="165" fontId="6" fillId="0" borderId="5" xfId="4" applyNumberFormat="1" applyFont="1" applyBorder="1" applyAlignment="1">
      <alignment horizontal="center" vertical="center" wrapText="1"/>
    </xf>
    <xf numFmtId="2" fontId="5" fillId="0" borderId="5" xfId="4" applyNumberFormat="1" applyFont="1" applyBorder="1" applyAlignment="1">
      <alignment horizontal="center" vertical="center"/>
    </xf>
    <xf numFmtId="165" fontId="5" fillId="2" borderId="5" xfId="4" applyNumberFormat="1" applyFont="1" applyFill="1" applyBorder="1" applyAlignment="1">
      <alignment horizontal="left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165" fontId="5" fillId="2" borderId="5" xfId="4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" fontId="5" fillId="0" borderId="5" xfId="6" applyNumberFormat="1" applyFont="1" applyBorder="1" applyAlignment="1">
      <alignment horizontal="center" vertical="center" wrapText="1"/>
    </xf>
    <xf numFmtId="0" fontId="5" fillId="0" borderId="32" xfId="0" applyFont="1" applyBorder="1"/>
    <xf numFmtId="49" fontId="3" fillId="0" borderId="33" xfId="4" applyNumberFormat="1" applyFont="1" applyBorder="1" applyAlignment="1">
      <alignment vertical="center" wrapText="1"/>
    </xf>
    <xf numFmtId="49" fontId="3" fillId="0" borderId="33" xfId="4" applyNumberFormat="1" applyFont="1" applyBorder="1" applyAlignment="1">
      <alignment horizontal="center" vertical="center" wrapText="1"/>
    </xf>
    <xf numFmtId="0" fontId="5" fillId="0" borderId="33" xfId="0" applyFont="1" applyBorder="1"/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6" xfId="7" applyFont="1" applyBorder="1" applyAlignment="1">
      <alignment horizontal="center" vertical="center"/>
    </xf>
    <xf numFmtId="1" fontId="5" fillId="0" borderId="6" xfId="4" applyNumberFormat="1" applyFont="1" applyBorder="1" applyAlignment="1">
      <alignment horizontal="center" vertical="center" wrapText="1"/>
    </xf>
    <xf numFmtId="165" fontId="5" fillId="0" borderId="6" xfId="4" applyNumberFormat="1" applyFont="1" applyBorder="1" applyAlignment="1">
      <alignment horizontal="center" vertical="center" wrapText="1"/>
    </xf>
    <xf numFmtId="0" fontId="5" fillId="0" borderId="0" xfId="5" applyFont="1" applyAlignment="1">
      <alignment vertical="center" wrapText="1"/>
    </xf>
    <xf numFmtId="0" fontId="5" fillId="0" borderId="0" xfId="5" applyFont="1" applyAlignment="1">
      <alignment horizontal="right" vertical="center"/>
    </xf>
    <xf numFmtId="165" fontId="5" fillId="2" borderId="0" xfId="4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9" fontId="5" fillId="2" borderId="0" xfId="4" applyNumberFormat="1" applyFont="1" applyFill="1" applyAlignment="1">
      <alignment horizontal="left" vertical="center"/>
    </xf>
    <xf numFmtId="49" fontId="5" fillId="2" borderId="0" xfId="4" applyNumberFormat="1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165" fontId="20" fillId="2" borderId="5" xfId="4" applyNumberFormat="1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5" fillId="0" borderId="2" xfId="15" applyFont="1" applyBorder="1" applyAlignment="1">
      <alignment horizontal="center" vertical="center" wrapText="1"/>
    </xf>
    <xf numFmtId="0" fontId="5" fillId="0" borderId="22" xfId="15" applyFont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5" fillId="0" borderId="22" xfId="14" applyFont="1" applyBorder="1" applyAlignment="1">
      <alignment horizontal="center" vertical="center" wrapText="1"/>
    </xf>
    <xf numFmtId="0" fontId="5" fillId="0" borderId="7" xfId="14" applyFont="1" applyBorder="1" applyAlignment="1">
      <alignment horizontal="center" vertical="center" wrapText="1"/>
    </xf>
    <xf numFmtId="0" fontId="5" fillId="0" borderId="21" xfId="14" applyFont="1" applyBorder="1" applyAlignment="1">
      <alignment horizontal="center" vertical="center" wrapText="1"/>
    </xf>
    <xf numFmtId="0" fontId="5" fillId="0" borderId="19" xfId="14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</cellXfs>
  <cellStyles count="18">
    <cellStyle name="Excel Built-in Normal 1" xfId="13" xr:uid="{00000000-0005-0000-0000-000000000000}"/>
    <cellStyle name="Excel Built-in Normal 1 1" xfId="12" xr:uid="{00000000-0005-0000-0000-000001000000}"/>
    <cellStyle name="Excel Built-in Normal 2" xfId="2" xr:uid="{00000000-0005-0000-0000-000002000000}"/>
    <cellStyle name="Excel Built-in Normal 3" xfId="1" xr:uid="{00000000-0005-0000-0000-000003000000}"/>
    <cellStyle name="Normal" xfId="0" builtinId="0"/>
    <cellStyle name="Normal 10 10" xfId="17" xr:uid="{00000000-0005-0000-0000-000004000000}"/>
    <cellStyle name="Normal 12" xfId="7" xr:uid="{00000000-0005-0000-0000-000005000000}"/>
    <cellStyle name="Normal 2" xfId="9" xr:uid="{00000000-0005-0000-0000-000006000000}"/>
    <cellStyle name="Normal 3" xfId="14" xr:uid="{00000000-0005-0000-0000-000007000000}"/>
    <cellStyle name="Normal 4" xfId="16" xr:uid="{00000000-0005-0000-0000-000008000000}"/>
    <cellStyle name="Normal 5 2" xfId="6" xr:uid="{00000000-0005-0000-0000-000009000000}"/>
    <cellStyle name="Normal 5 2 2" xfId="11" xr:uid="{00000000-0005-0000-0000-00000A000000}"/>
    <cellStyle name="Normal_Sheet1 2" xfId="15" xr:uid="{00000000-0005-0000-0000-00000C000000}"/>
    <cellStyle name="Normal_TameTuristu5-2011-08-06" xfId="4" xr:uid="{00000000-0005-0000-0000-00000D000000}"/>
    <cellStyle name="Parastais 2" xfId="10" xr:uid="{00000000-0005-0000-0000-00000E000000}"/>
    <cellStyle name="Style 1" xfId="3" xr:uid="{00000000-0005-0000-0000-000010000000}"/>
    <cellStyle name="Обычный_33. OZOLNIEKU NOVADA DOME_OZO SKOLA_TELPU, GAITENU, KAPNU TELPU REMONTS_TAME_VADIMS_2011_02_25_melnraksts" xfId="5" xr:uid="{00000000-0005-0000-0000-000011000000}"/>
    <cellStyle name="Обычный_33. OZOLNIEKU NOVADA DOME_OZO SKOLA_TELPU, GAITENU, KAPNU TELPU REMONTS_TAME_VADIMS_2011_02_25_melnraksts_09. ELITE BRAIN_ZIKI_KUTS BUVNIECIBA_TAME_2013_08_01+EL labots" xfId="8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180"/>
  <sheetViews>
    <sheetView showZeros="0" workbookViewId="0">
      <selection activeCell="B15" sqref="B15"/>
    </sheetView>
  </sheetViews>
  <sheetFormatPr defaultColWidth="9.140625" defaultRowHeight="16.5" x14ac:dyDescent="0.3"/>
  <cols>
    <col min="1" max="1" width="9.140625" style="5"/>
    <col min="2" max="2" width="70" style="5" customWidth="1"/>
    <col min="3" max="3" width="17.140625" style="5" customWidth="1"/>
    <col min="4" max="16384" width="9.140625" style="5"/>
  </cols>
  <sheetData>
    <row r="1" spans="1:7" s="1" customFormat="1" x14ac:dyDescent="0.3"/>
    <row r="2" spans="1:7" s="1" customFormat="1" ht="18" x14ac:dyDescent="0.3">
      <c r="A2" s="204" t="s">
        <v>0</v>
      </c>
      <c r="B2" s="204"/>
      <c r="C2" s="204"/>
    </row>
    <row r="3" spans="1:7" x14ac:dyDescent="0.3">
      <c r="A3" s="2"/>
      <c r="B3" s="3"/>
      <c r="C3" s="4"/>
    </row>
    <row r="4" spans="1:7" x14ac:dyDescent="0.3">
      <c r="A4" s="27" t="s">
        <v>1</v>
      </c>
      <c r="B4" s="6"/>
      <c r="C4" s="7"/>
    </row>
    <row r="5" spans="1:7" x14ac:dyDescent="0.3">
      <c r="A5" s="27" t="s">
        <v>96</v>
      </c>
      <c r="B5" s="8"/>
      <c r="C5" s="8"/>
    </row>
    <row r="6" spans="1:7" x14ac:dyDescent="0.3">
      <c r="A6" s="27" t="s">
        <v>91</v>
      </c>
      <c r="B6" s="6"/>
      <c r="C6" s="6"/>
    </row>
    <row r="7" spans="1:7" x14ac:dyDescent="0.3">
      <c r="A7" s="6"/>
      <c r="B7" s="6"/>
      <c r="C7" s="6"/>
    </row>
    <row r="8" spans="1:7" x14ac:dyDescent="0.3">
      <c r="A8" s="6"/>
      <c r="B8" s="6"/>
      <c r="C8" s="6"/>
    </row>
    <row r="9" spans="1:7" x14ac:dyDescent="0.3">
      <c r="A9" s="9"/>
      <c r="B9" s="10" t="s">
        <v>4</v>
      </c>
      <c r="C9" s="11">
        <f>KS!G18</f>
        <v>0</v>
      </c>
    </row>
    <row r="10" spans="1:7" x14ac:dyDescent="0.3">
      <c r="A10" s="9"/>
      <c r="B10" s="10"/>
      <c r="C10" s="11"/>
    </row>
    <row r="11" spans="1:7" ht="17.25" thickBot="1" x14ac:dyDescent="0.35">
      <c r="A11" s="109" t="s">
        <v>5</v>
      </c>
      <c r="B11" s="12"/>
    </row>
    <row r="12" spans="1:7" ht="33" x14ac:dyDescent="0.3">
      <c r="A12" s="13" t="s">
        <v>6</v>
      </c>
      <c r="B12" s="13" t="s">
        <v>7</v>
      </c>
      <c r="C12" s="13" t="s">
        <v>8</v>
      </c>
    </row>
    <row r="13" spans="1:7" ht="17.25" thickBot="1" x14ac:dyDescent="0.35">
      <c r="A13" s="14">
        <v>1</v>
      </c>
      <c r="B13" s="14">
        <v>2</v>
      </c>
      <c r="C13" s="14">
        <v>3</v>
      </c>
      <c r="G13" s="15"/>
    </row>
    <row r="14" spans="1:7" ht="17.25" thickTop="1" x14ac:dyDescent="0.3">
      <c r="A14" s="16"/>
      <c r="B14" s="16"/>
      <c r="C14" s="16"/>
    </row>
    <row r="15" spans="1:7" x14ac:dyDescent="0.3">
      <c r="A15" s="17">
        <v>1</v>
      </c>
      <c r="B15" s="110" t="s">
        <v>93</v>
      </c>
      <c r="C15" s="18">
        <f>KS!C22</f>
        <v>0</v>
      </c>
    </row>
    <row r="16" spans="1:7" x14ac:dyDescent="0.3">
      <c r="A16" s="17"/>
      <c r="B16" s="19"/>
      <c r="C16" s="18"/>
    </row>
    <row r="17" spans="1:3" s="22" customFormat="1" x14ac:dyDescent="0.25">
      <c r="A17" s="17"/>
      <c r="B17" s="20" t="s">
        <v>9</v>
      </c>
      <c r="C17" s="21">
        <f>SUM(C15:C16)</f>
        <v>0</v>
      </c>
    </row>
    <row r="18" spans="1:3" s="22" customFormat="1" x14ac:dyDescent="0.25">
      <c r="B18" s="23"/>
      <c r="C18" s="24"/>
    </row>
    <row r="19" spans="1:3" s="22" customFormat="1" x14ac:dyDescent="0.25">
      <c r="B19" s="23"/>
      <c r="C19" s="24"/>
    </row>
    <row r="20" spans="1:3" s="22" customFormat="1" x14ac:dyDescent="0.25">
      <c r="B20" s="23"/>
      <c r="C20" s="24"/>
    </row>
    <row r="21" spans="1:3" s="22" customFormat="1" x14ac:dyDescent="0.25">
      <c r="A21" s="22" t="s">
        <v>10</v>
      </c>
      <c r="C21" s="24"/>
    </row>
    <row r="22" spans="1:3" s="22" customFormat="1" x14ac:dyDescent="0.25">
      <c r="B22" s="9" t="s">
        <v>11</v>
      </c>
      <c r="C22" s="24"/>
    </row>
    <row r="23" spans="1:3" s="22" customFormat="1" x14ac:dyDescent="0.25">
      <c r="C23" s="25"/>
    </row>
    <row r="24" spans="1:3" s="22" customFormat="1" x14ac:dyDescent="0.25">
      <c r="A24" s="22" t="s">
        <v>12</v>
      </c>
      <c r="C24" s="25"/>
    </row>
    <row r="25" spans="1:3" s="22" customFormat="1" x14ac:dyDescent="0.25">
      <c r="C25" s="25"/>
    </row>
    <row r="26" spans="1:3" s="22" customFormat="1" x14ac:dyDescent="0.25"/>
    <row r="27" spans="1:3" s="22" customFormat="1" x14ac:dyDescent="0.25"/>
    <row r="28" spans="1:3" s="22" customFormat="1" x14ac:dyDescent="0.25"/>
    <row r="29" spans="1:3" s="22" customFormat="1" x14ac:dyDescent="0.25"/>
    <row r="30" spans="1:3" s="22" customFormat="1" x14ac:dyDescent="0.25"/>
    <row r="31" spans="1:3" s="22" customFormat="1" x14ac:dyDescent="0.25"/>
    <row r="32" spans="1:3" s="22" customFormat="1" x14ac:dyDescent="0.25"/>
    <row r="33" s="22" customFormat="1" x14ac:dyDescent="0.25"/>
    <row r="34" s="22" customFormat="1" x14ac:dyDescent="0.25"/>
    <row r="35" s="22" customFormat="1" x14ac:dyDescent="0.25"/>
    <row r="36" s="22" customFormat="1" x14ac:dyDescent="0.25"/>
    <row r="37" s="22" customFormat="1" x14ac:dyDescent="0.25"/>
    <row r="38" s="22" customFormat="1" x14ac:dyDescent="0.25"/>
    <row r="39" s="22" customFormat="1" x14ac:dyDescent="0.25"/>
    <row r="40" s="22" customFormat="1" x14ac:dyDescent="0.25"/>
    <row r="41" s="22" customFormat="1" x14ac:dyDescent="0.25"/>
    <row r="42" s="22" customFormat="1" x14ac:dyDescent="0.25"/>
    <row r="43" s="22" customFormat="1" x14ac:dyDescent="0.25"/>
    <row r="44" s="22" customFormat="1" x14ac:dyDescent="0.25"/>
    <row r="45" s="22" customFormat="1" x14ac:dyDescent="0.25"/>
    <row r="46" s="22" customFormat="1" x14ac:dyDescent="0.25"/>
    <row r="47" s="22" customFormat="1" x14ac:dyDescent="0.25"/>
    <row r="48" s="22" customFormat="1" x14ac:dyDescent="0.25"/>
    <row r="49" s="22" customFormat="1" x14ac:dyDescent="0.25"/>
    <row r="50" s="22" customFormat="1" x14ac:dyDescent="0.25"/>
    <row r="51" s="22" customFormat="1" x14ac:dyDescent="0.25"/>
    <row r="52" s="22" customFormat="1" x14ac:dyDescent="0.25"/>
    <row r="53" s="22" customFormat="1" x14ac:dyDescent="0.25"/>
    <row r="54" s="22" customFormat="1" x14ac:dyDescent="0.25"/>
    <row r="55" s="22" customFormat="1" x14ac:dyDescent="0.25"/>
    <row r="56" s="22" customFormat="1" x14ac:dyDescent="0.25"/>
    <row r="57" s="22" customFormat="1" x14ac:dyDescent="0.25"/>
    <row r="58" s="22" customFormat="1" x14ac:dyDescent="0.25"/>
    <row r="59" s="22" customFormat="1" x14ac:dyDescent="0.25"/>
    <row r="60" s="22" customFormat="1" x14ac:dyDescent="0.25"/>
    <row r="61" s="22" customFormat="1" x14ac:dyDescent="0.25"/>
    <row r="62" s="22" customFormat="1" x14ac:dyDescent="0.25"/>
    <row r="63" s="22" customFormat="1" x14ac:dyDescent="0.25"/>
    <row r="64" s="22" customFormat="1" x14ac:dyDescent="0.25"/>
    <row r="65" s="22" customFormat="1" x14ac:dyDescent="0.25"/>
    <row r="66" s="22" customFormat="1" x14ac:dyDescent="0.25"/>
    <row r="67" s="22" customFormat="1" x14ac:dyDescent="0.25"/>
    <row r="68" s="22" customFormat="1" x14ac:dyDescent="0.25"/>
    <row r="69" s="22" customFormat="1" x14ac:dyDescent="0.25"/>
    <row r="70" s="22" customFormat="1" x14ac:dyDescent="0.25"/>
    <row r="71" s="22" customFormat="1" x14ac:dyDescent="0.25"/>
    <row r="72" s="22" customFormat="1" x14ac:dyDescent="0.25"/>
    <row r="73" s="22" customFormat="1" x14ac:dyDescent="0.25"/>
    <row r="74" s="22" customFormat="1" x14ac:dyDescent="0.25"/>
    <row r="75" s="22" customFormat="1" x14ac:dyDescent="0.25"/>
    <row r="76" s="22" customFormat="1" x14ac:dyDescent="0.25"/>
    <row r="77" s="22" customFormat="1" x14ac:dyDescent="0.25"/>
    <row r="78" s="22" customFormat="1" x14ac:dyDescent="0.25"/>
    <row r="79" s="22" customFormat="1" x14ac:dyDescent="0.25"/>
    <row r="80" s="22" customFormat="1" x14ac:dyDescent="0.25"/>
    <row r="81" s="22" customFormat="1" x14ac:dyDescent="0.25"/>
    <row r="82" s="22" customFormat="1" x14ac:dyDescent="0.25"/>
    <row r="83" s="22" customFormat="1" x14ac:dyDescent="0.25"/>
    <row r="84" s="22" customFormat="1" x14ac:dyDescent="0.25"/>
    <row r="85" s="22" customFormat="1" x14ac:dyDescent="0.25"/>
    <row r="86" s="22" customFormat="1" x14ac:dyDescent="0.25"/>
    <row r="87" s="22" customFormat="1" x14ac:dyDescent="0.25"/>
    <row r="88" s="22" customFormat="1" x14ac:dyDescent="0.25"/>
    <row r="89" s="22" customFormat="1" x14ac:dyDescent="0.25"/>
    <row r="90" s="22" customFormat="1" x14ac:dyDescent="0.25"/>
    <row r="91" s="22" customFormat="1" x14ac:dyDescent="0.25"/>
    <row r="92" s="22" customFormat="1" x14ac:dyDescent="0.25"/>
    <row r="93" s="22" customFormat="1" x14ac:dyDescent="0.25"/>
    <row r="94" s="22" customFormat="1" x14ac:dyDescent="0.25"/>
    <row r="95" s="22" customFormat="1" x14ac:dyDescent="0.25"/>
    <row r="96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  <row r="133" s="22" customFormat="1" x14ac:dyDescent="0.25"/>
    <row r="134" s="22" customFormat="1" x14ac:dyDescent="0.25"/>
    <row r="135" s="22" customFormat="1" x14ac:dyDescent="0.25"/>
    <row r="136" s="22" customFormat="1" x14ac:dyDescent="0.25"/>
    <row r="137" s="22" customFormat="1" x14ac:dyDescent="0.25"/>
    <row r="138" s="22" customFormat="1" x14ac:dyDescent="0.25"/>
    <row r="139" s="22" customFormat="1" x14ac:dyDescent="0.25"/>
    <row r="140" s="22" customFormat="1" x14ac:dyDescent="0.25"/>
    <row r="141" s="22" customFormat="1" x14ac:dyDescent="0.25"/>
    <row r="142" s="22" customFormat="1" x14ac:dyDescent="0.25"/>
    <row r="143" s="22" customFormat="1" x14ac:dyDescent="0.25"/>
    <row r="144" s="22" customFormat="1" x14ac:dyDescent="0.25"/>
    <row r="145" s="22" customFormat="1" x14ac:dyDescent="0.25"/>
    <row r="146" s="22" customFormat="1" x14ac:dyDescent="0.25"/>
    <row r="147" s="22" customFormat="1" x14ac:dyDescent="0.25"/>
    <row r="148" s="22" customFormat="1" x14ac:dyDescent="0.25"/>
    <row r="149" s="22" customFormat="1" x14ac:dyDescent="0.25"/>
    <row r="150" s="22" customFormat="1" x14ac:dyDescent="0.25"/>
    <row r="151" s="22" customFormat="1" x14ac:dyDescent="0.25"/>
    <row r="152" s="22" customFormat="1" x14ac:dyDescent="0.25"/>
    <row r="153" s="22" customFormat="1" x14ac:dyDescent="0.25"/>
    <row r="154" s="22" customFormat="1" x14ac:dyDescent="0.25"/>
    <row r="155" s="22" customFormat="1" x14ac:dyDescent="0.25"/>
    <row r="156" s="22" customFormat="1" x14ac:dyDescent="0.25"/>
    <row r="157" s="22" customFormat="1" x14ac:dyDescent="0.25"/>
    <row r="158" s="22" customFormat="1" x14ac:dyDescent="0.25"/>
    <row r="159" s="22" customFormat="1" x14ac:dyDescent="0.25"/>
    <row r="160" s="22" customFormat="1" x14ac:dyDescent="0.25"/>
    <row r="161" s="22" customFormat="1" x14ac:dyDescent="0.25"/>
    <row r="162" s="22" customFormat="1" x14ac:dyDescent="0.25"/>
    <row r="163" s="22" customFormat="1" x14ac:dyDescent="0.25"/>
    <row r="164" s="22" customFormat="1" x14ac:dyDescent="0.25"/>
    <row r="165" s="22" customFormat="1" x14ac:dyDescent="0.25"/>
    <row r="166" s="22" customFormat="1" x14ac:dyDescent="0.25"/>
    <row r="167" s="22" customFormat="1" x14ac:dyDescent="0.25"/>
    <row r="168" s="22" customFormat="1" x14ac:dyDescent="0.25"/>
    <row r="169" s="22" customFormat="1" x14ac:dyDescent="0.25"/>
    <row r="170" s="22" customFormat="1" x14ac:dyDescent="0.25"/>
    <row r="171" s="22" customFormat="1" x14ac:dyDescent="0.25"/>
    <row r="172" s="22" customFormat="1" x14ac:dyDescent="0.25"/>
    <row r="173" s="22" customFormat="1" x14ac:dyDescent="0.25"/>
    <row r="174" s="22" customFormat="1" x14ac:dyDescent="0.25"/>
    <row r="175" s="22" customFormat="1" x14ac:dyDescent="0.25"/>
    <row r="176" s="22" customFormat="1" x14ac:dyDescent="0.25"/>
    <row r="177" s="22" customFormat="1" x14ac:dyDescent="0.25"/>
    <row r="178" s="22" customFormat="1" x14ac:dyDescent="0.25"/>
    <row r="179" s="22" customFormat="1" x14ac:dyDescent="0.25"/>
    <row r="180" s="22" customFormat="1" x14ac:dyDescent="0.25"/>
  </sheetData>
  <mergeCells count="1">
    <mergeCell ref="A2:C2"/>
  </mergeCells>
  <pageMargins left="0.9055118110236221" right="0.70866141732283472" top="0.74803149606299213" bottom="0.74803149606299213" header="0.31496062992125984" footer="0.31496062992125984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G179"/>
  <sheetViews>
    <sheetView showZeros="0" workbookViewId="0">
      <selection activeCell="B15" sqref="B15"/>
    </sheetView>
  </sheetViews>
  <sheetFormatPr defaultColWidth="9.140625" defaultRowHeight="16.5" x14ac:dyDescent="0.3"/>
  <cols>
    <col min="1" max="1" width="9.140625" style="5"/>
    <col min="2" max="2" width="79.42578125" style="5" customWidth="1"/>
    <col min="3" max="7" width="14.140625" style="5" customWidth="1"/>
    <col min="8" max="16384" width="9.140625" style="5"/>
  </cols>
  <sheetData>
    <row r="1" spans="1:7" s="1" customFormat="1" ht="18" x14ac:dyDescent="0.3">
      <c r="A1" s="205" t="s">
        <v>13</v>
      </c>
      <c r="B1" s="205"/>
      <c r="C1" s="205"/>
      <c r="D1" s="205"/>
      <c r="E1" s="205"/>
      <c r="F1" s="205"/>
      <c r="G1" s="205"/>
    </row>
    <row r="2" spans="1:7" s="1" customFormat="1" x14ac:dyDescent="0.3">
      <c r="A2" s="206" t="s">
        <v>88</v>
      </c>
      <c r="B2" s="206"/>
      <c r="C2" s="206"/>
      <c r="D2" s="206"/>
      <c r="E2" s="206"/>
      <c r="F2" s="206"/>
      <c r="G2" s="206"/>
    </row>
    <row r="3" spans="1:7" x14ac:dyDescent="0.3">
      <c r="A3" s="70"/>
      <c r="B3" s="70"/>
      <c r="C3" s="70"/>
      <c r="D3" s="70"/>
      <c r="E3" s="70"/>
      <c r="F3" s="70"/>
      <c r="G3" s="70"/>
    </row>
    <row r="4" spans="1:7" x14ac:dyDescent="0.3">
      <c r="A4" s="27" t="s">
        <v>89</v>
      </c>
      <c r="B4" s="6"/>
      <c r="C4" s="7"/>
    </row>
    <row r="5" spans="1:7" x14ac:dyDescent="0.3">
      <c r="A5" s="27" t="s">
        <v>94</v>
      </c>
      <c r="B5" s="8"/>
      <c r="C5" s="6"/>
    </row>
    <row r="6" spans="1:7" x14ac:dyDescent="0.3">
      <c r="A6" s="27" t="s">
        <v>91</v>
      </c>
      <c r="B6" s="6"/>
      <c r="C6" s="6"/>
    </row>
    <row r="7" spans="1:7" x14ac:dyDescent="0.3">
      <c r="A7" s="6"/>
      <c r="B7" s="6"/>
      <c r="C7" s="6"/>
      <c r="F7" s="71"/>
    </row>
    <row r="8" spans="1:7" x14ac:dyDescent="0.3">
      <c r="A8" s="197" t="s">
        <v>90</v>
      </c>
      <c r="B8" s="198"/>
      <c r="C8" s="198"/>
      <c r="D8" s="9"/>
      <c r="E8" s="8"/>
    </row>
    <row r="9" spans="1:7" x14ac:dyDescent="0.3">
      <c r="A9" s="72"/>
      <c r="B9" s="72"/>
      <c r="C9" s="72"/>
      <c r="D9" s="73"/>
      <c r="E9" s="72"/>
      <c r="F9" s="74" t="s">
        <v>14</v>
      </c>
      <c r="G9" s="75">
        <f>C22</f>
        <v>0</v>
      </c>
    </row>
    <row r="10" spans="1:7" x14ac:dyDescent="0.3">
      <c r="A10" s="72"/>
      <c r="B10" s="72"/>
      <c r="C10" s="72"/>
      <c r="D10" s="76"/>
      <c r="E10" s="72"/>
      <c r="F10" s="77" t="s">
        <v>4</v>
      </c>
      <c r="G10" s="78">
        <f>G18</f>
        <v>0</v>
      </c>
    </row>
    <row r="11" spans="1:7" ht="17.25" thickBot="1" x14ac:dyDescent="0.35">
      <c r="A11" s="109" t="s">
        <v>15</v>
      </c>
      <c r="B11" s="77"/>
      <c r="C11" s="79"/>
      <c r="D11" s="76"/>
      <c r="E11" s="72"/>
      <c r="F11" s="72"/>
      <c r="G11" s="72"/>
    </row>
    <row r="12" spans="1:7" x14ac:dyDescent="0.3">
      <c r="A12" s="207" t="s">
        <v>16</v>
      </c>
      <c r="B12" s="209" t="s">
        <v>7</v>
      </c>
      <c r="C12" s="207" t="s">
        <v>17</v>
      </c>
      <c r="D12" s="211" t="s">
        <v>18</v>
      </c>
      <c r="E12" s="212"/>
      <c r="F12" s="213"/>
      <c r="G12" s="207" t="s">
        <v>19</v>
      </c>
    </row>
    <row r="13" spans="1:7" ht="26.25" thickBot="1" x14ac:dyDescent="0.35">
      <c r="A13" s="208"/>
      <c r="B13" s="210"/>
      <c r="C13" s="208"/>
      <c r="D13" s="80" t="s">
        <v>20</v>
      </c>
      <c r="E13" s="80" t="s">
        <v>21</v>
      </c>
      <c r="F13" s="80" t="s">
        <v>22</v>
      </c>
      <c r="G13" s="208"/>
    </row>
    <row r="14" spans="1:7" s="35" customFormat="1" ht="13.5" thickTop="1" x14ac:dyDescent="0.2">
      <c r="A14" s="81"/>
      <c r="B14" s="82"/>
      <c r="C14" s="83"/>
      <c r="D14" s="84"/>
      <c r="E14" s="84"/>
      <c r="F14" s="84"/>
      <c r="G14" s="83"/>
    </row>
    <row r="15" spans="1:7" s="34" customFormat="1" ht="12.75" x14ac:dyDescent="0.25">
      <c r="A15" s="85">
        <v>1</v>
      </c>
      <c r="B15" s="111" t="str">
        <f>'1 CMD'!A2</f>
        <v xml:space="preserve">Noliktavas uzstādīšana </v>
      </c>
      <c r="C15" s="86">
        <f t="shared" ref="C15:C16" si="0">D15+E15+F15</f>
        <v>0</v>
      </c>
      <c r="D15" s="86">
        <f>'1 CMD'!M36</f>
        <v>0</v>
      </c>
      <c r="E15" s="86">
        <f>'1 CMD'!N36</f>
        <v>0</v>
      </c>
      <c r="F15" s="86">
        <f>'1 CMD'!O36</f>
        <v>0</v>
      </c>
      <c r="G15" s="87">
        <f>'1 CMD'!L36</f>
        <v>0</v>
      </c>
    </row>
    <row r="16" spans="1:7" s="34" customFormat="1" ht="12.75" x14ac:dyDescent="0.25">
      <c r="A16" s="85"/>
      <c r="B16" s="111"/>
      <c r="C16" s="86">
        <f t="shared" si="0"/>
        <v>0</v>
      </c>
      <c r="D16" s="86">
        <f>'2 TS'!M56</f>
        <v>0</v>
      </c>
      <c r="E16" s="86">
        <f>'2 TS'!N56</f>
        <v>0</v>
      </c>
      <c r="F16" s="86">
        <f>'2 TS'!O56</f>
        <v>0</v>
      </c>
      <c r="G16" s="87">
        <f>'2 TS'!L56</f>
        <v>0</v>
      </c>
    </row>
    <row r="17" spans="1:7" s="34" customFormat="1" ht="12.75" x14ac:dyDescent="0.25">
      <c r="A17" s="89"/>
      <c r="B17" s="88"/>
      <c r="C17" s="86"/>
      <c r="D17" s="86"/>
      <c r="E17" s="86"/>
      <c r="F17" s="86"/>
      <c r="G17" s="87"/>
    </row>
    <row r="18" spans="1:7" s="34" customFormat="1" ht="12.75" x14ac:dyDescent="0.25">
      <c r="A18" s="90"/>
      <c r="B18" s="91" t="s">
        <v>23</v>
      </c>
      <c r="C18" s="92">
        <f>SUM(C15:C17)</f>
        <v>0</v>
      </c>
      <c r="D18" s="92">
        <f>SUM(D15:D17)</f>
        <v>0</v>
      </c>
      <c r="E18" s="92">
        <f>SUM(E15:E17)</f>
        <v>0</v>
      </c>
      <c r="F18" s="92">
        <f>SUM(F15:F17)</f>
        <v>0</v>
      </c>
      <c r="G18" s="92">
        <f>SUM(G15:G17)</f>
        <v>0</v>
      </c>
    </row>
    <row r="19" spans="1:7" s="34" customFormat="1" ht="12.75" x14ac:dyDescent="0.25">
      <c r="A19" s="93"/>
      <c r="B19" s="94" t="s">
        <v>24</v>
      </c>
      <c r="C19" s="95"/>
      <c r="D19" s="96"/>
      <c r="E19" s="97"/>
      <c r="F19" s="98"/>
      <c r="G19" s="96"/>
    </row>
    <row r="20" spans="1:7" s="34" customFormat="1" ht="12.75" x14ac:dyDescent="0.25">
      <c r="A20" s="93"/>
      <c r="B20" s="99" t="s">
        <v>25</v>
      </c>
      <c r="C20" s="100"/>
      <c r="D20" s="96"/>
      <c r="E20" s="97"/>
      <c r="F20" s="98"/>
      <c r="G20" s="96"/>
    </row>
    <row r="21" spans="1:7" s="34" customFormat="1" ht="12.75" x14ac:dyDescent="0.25">
      <c r="A21" s="93"/>
      <c r="B21" s="94" t="s">
        <v>26</v>
      </c>
      <c r="C21" s="95"/>
      <c r="D21" s="96"/>
      <c r="E21" s="97"/>
      <c r="F21" s="98"/>
      <c r="G21" s="96"/>
    </row>
    <row r="22" spans="1:7" s="34" customFormat="1" ht="12.75" x14ac:dyDescent="0.25">
      <c r="A22" s="93"/>
      <c r="B22" s="94" t="s">
        <v>27</v>
      </c>
      <c r="C22" s="101">
        <f>C21+C19+C18</f>
        <v>0</v>
      </c>
      <c r="D22" s="96"/>
      <c r="E22" s="97"/>
      <c r="F22" s="96"/>
      <c r="G22" s="98"/>
    </row>
    <row r="23" spans="1:7" s="34" customFormat="1" ht="12.75" x14ac:dyDescent="0.25">
      <c r="A23" s="102"/>
      <c r="B23" s="103"/>
      <c r="C23" s="104"/>
      <c r="D23" s="104"/>
      <c r="E23" s="96"/>
      <c r="F23" s="96"/>
      <c r="G23" s="96"/>
    </row>
    <row r="24" spans="1:7" s="34" customFormat="1" ht="12.75" x14ac:dyDescent="0.25">
      <c r="A24" s="102"/>
      <c r="B24" s="103"/>
      <c r="C24" s="102"/>
    </row>
    <row r="25" spans="1:7" s="34" customFormat="1" ht="12.75" x14ac:dyDescent="0.25">
      <c r="D25" s="36"/>
    </row>
    <row r="26" spans="1:7" s="34" customFormat="1" ht="12.75" x14ac:dyDescent="0.25">
      <c r="A26" s="37" t="s">
        <v>28</v>
      </c>
      <c r="B26" s="105"/>
      <c r="C26" s="105"/>
      <c r="D26" s="38"/>
      <c r="E26" s="105"/>
      <c r="F26" s="105"/>
      <c r="G26" s="105"/>
    </row>
    <row r="27" spans="1:7" s="34" customFormat="1" ht="12.75" x14ac:dyDescent="0.25">
      <c r="D27" s="36"/>
      <c r="G27" s="40" t="s">
        <v>11</v>
      </c>
    </row>
    <row r="28" spans="1:7" s="34" customFormat="1" ht="12.75" x14ac:dyDescent="0.25">
      <c r="A28" s="41" t="s">
        <v>29</v>
      </c>
      <c r="D28" s="36"/>
    </row>
    <row r="29" spans="1:7" s="34" customFormat="1" ht="12.75" x14ac:dyDescent="0.25">
      <c r="D29" s="36"/>
    </row>
    <row r="30" spans="1:7" s="34" customFormat="1" ht="12.75" x14ac:dyDescent="0.25">
      <c r="A30" s="41"/>
    </row>
    <row r="31" spans="1:7" s="34" customFormat="1" ht="12.75" x14ac:dyDescent="0.25">
      <c r="G31" s="40"/>
    </row>
    <row r="32" spans="1:7" s="34" customFormat="1" ht="12.75" x14ac:dyDescent="0.25"/>
    <row r="33" s="34" customFormat="1" ht="12.75" x14ac:dyDescent="0.25"/>
    <row r="34" s="34" customFormat="1" ht="12.75" x14ac:dyDescent="0.25"/>
    <row r="35" s="34" customFormat="1" ht="12.75" x14ac:dyDescent="0.25"/>
    <row r="36" s="34" customFormat="1" ht="12.75" x14ac:dyDescent="0.25"/>
    <row r="37" s="34" customFormat="1" ht="12.75" x14ac:dyDescent="0.25"/>
    <row r="38" s="34" customFormat="1" ht="12.75" x14ac:dyDescent="0.25"/>
    <row r="39" s="34" customFormat="1" ht="12.75" x14ac:dyDescent="0.25"/>
    <row r="40" s="34" customFormat="1" ht="12.75" x14ac:dyDescent="0.25"/>
    <row r="41" s="34" customFormat="1" ht="12.75" x14ac:dyDescent="0.25"/>
    <row r="42" s="34" customFormat="1" ht="12.75" x14ac:dyDescent="0.25"/>
    <row r="43" s="34" customFormat="1" ht="12.75" x14ac:dyDescent="0.25"/>
    <row r="44" s="34" customFormat="1" ht="12.75" x14ac:dyDescent="0.25"/>
    <row r="45" s="34" customFormat="1" ht="12.75" x14ac:dyDescent="0.25"/>
    <row r="46" s="34" customFormat="1" ht="12.75" x14ac:dyDescent="0.25"/>
    <row r="47" s="34" customFormat="1" ht="12.75" x14ac:dyDescent="0.25"/>
    <row r="48" s="34" customFormat="1" ht="12.75" x14ac:dyDescent="0.25"/>
    <row r="49" s="22" customFormat="1" x14ac:dyDescent="0.25"/>
    <row r="50" s="22" customFormat="1" x14ac:dyDescent="0.25"/>
    <row r="51" s="22" customFormat="1" x14ac:dyDescent="0.25"/>
    <row r="52" s="22" customFormat="1" x14ac:dyDescent="0.25"/>
    <row r="53" s="22" customFormat="1" x14ac:dyDescent="0.25"/>
    <row r="54" s="22" customFormat="1" x14ac:dyDescent="0.25"/>
    <row r="55" s="22" customFormat="1" x14ac:dyDescent="0.25"/>
    <row r="56" s="22" customFormat="1" x14ac:dyDescent="0.25"/>
    <row r="57" s="22" customFormat="1" x14ac:dyDescent="0.25"/>
    <row r="58" s="22" customFormat="1" x14ac:dyDescent="0.25"/>
    <row r="59" s="22" customFormat="1" x14ac:dyDescent="0.25"/>
    <row r="60" s="22" customFormat="1" x14ac:dyDescent="0.25"/>
    <row r="61" s="22" customFormat="1" x14ac:dyDescent="0.25"/>
    <row r="62" s="22" customFormat="1" x14ac:dyDescent="0.25"/>
    <row r="63" s="22" customFormat="1" x14ac:dyDescent="0.25"/>
    <row r="64" s="22" customFormat="1" x14ac:dyDescent="0.25"/>
    <row r="65" s="22" customFormat="1" x14ac:dyDescent="0.25"/>
    <row r="66" s="22" customFormat="1" x14ac:dyDescent="0.25"/>
    <row r="67" s="22" customFormat="1" x14ac:dyDescent="0.25"/>
    <row r="68" s="22" customFormat="1" x14ac:dyDescent="0.25"/>
    <row r="69" s="22" customFormat="1" x14ac:dyDescent="0.25"/>
    <row r="70" s="22" customFormat="1" x14ac:dyDescent="0.25"/>
    <row r="71" s="22" customFormat="1" x14ac:dyDescent="0.25"/>
    <row r="72" s="22" customFormat="1" x14ac:dyDescent="0.25"/>
    <row r="73" s="22" customFormat="1" x14ac:dyDescent="0.25"/>
    <row r="74" s="22" customFormat="1" x14ac:dyDescent="0.25"/>
    <row r="75" s="22" customFormat="1" x14ac:dyDescent="0.25"/>
    <row r="76" s="22" customFormat="1" x14ac:dyDescent="0.25"/>
    <row r="77" s="22" customFormat="1" x14ac:dyDescent="0.25"/>
    <row r="78" s="22" customFormat="1" x14ac:dyDescent="0.25"/>
    <row r="79" s="22" customFormat="1" x14ac:dyDescent="0.25"/>
    <row r="80" s="22" customFormat="1" x14ac:dyDescent="0.25"/>
    <row r="81" s="22" customFormat="1" x14ac:dyDescent="0.25"/>
    <row r="82" s="22" customFormat="1" x14ac:dyDescent="0.25"/>
    <row r="83" s="22" customFormat="1" x14ac:dyDescent="0.25"/>
    <row r="84" s="22" customFormat="1" x14ac:dyDescent="0.25"/>
    <row r="85" s="22" customFormat="1" x14ac:dyDescent="0.25"/>
    <row r="86" s="22" customFormat="1" x14ac:dyDescent="0.25"/>
    <row r="87" s="22" customFormat="1" x14ac:dyDescent="0.25"/>
    <row r="88" s="22" customFormat="1" x14ac:dyDescent="0.25"/>
    <row r="89" s="22" customFormat="1" x14ac:dyDescent="0.25"/>
    <row r="90" s="22" customFormat="1" x14ac:dyDescent="0.25"/>
    <row r="91" s="22" customFormat="1" x14ac:dyDescent="0.25"/>
    <row r="92" s="22" customFormat="1" x14ac:dyDescent="0.25"/>
    <row r="93" s="22" customFormat="1" x14ac:dyDescent="0.25"/>
    <row r="94" s="22" customFormat="1" x14ac:dyDescent="0.25"/>
    <row r="95" s="22" customFormat="1" x14ac:dyDescent="0.25"/>
    <row r="96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  <row r="133" s="22" customFormat="1" x14ac:dyDescent="0.25"/>
    <row r="134" s="22" customFormat="1" x14ac:dyDescent="0.25"/>
    <row r="135" s="22" customFormat="1" x14ac:dyDescent="0.25"/>
    <row r="136" s="22" customFormat="1" x14ac:dyDescent="0.25"/>
    <row r="137" s="22" customFormat="1" x14ac:dyDescent="0.25"/>
    <row r="138" s="22" customFormat="1" x14ac:dyDescent="0.25"/>
    <row r="139" s="22" customFormat="1" x14ac:dyDescent="0.25"/>
    <row r="140" s="22" customFormat="1" x14ac:dyDescent="0.25"/>
    <row r="141" s="22" customFormat="1" x14ac:dyDescent="0.25"/>
    <row r="142" s="22" customFormat="1" x14ac:dyDescent="0.25"/>
    <row r="143" s="22" customFormat="1" x14ac:dyDescent="0.25"/>
    <row r="144" s="22" customFormat="1" x14ac:dyDescent="0.25"/>
    <row r="145" s="22" customFormat="1" x14ac:dyDescent="0.25"/>
    <row r="146" s="22" customFormat="1" x14ac:dyDescent="0.25"/>
    <row r="147" s="22" customFormat="1" x14ac:dyDescent="0.25"/>
    <row r="148" s="22" customFormat="1" x14ac:dyDescent="0.25"/>
    <row r="149" s="22" customFormat="1" x14ac:dyDescent="0.25"/>
    <row r="150" s="22" customFormat="1" x14ac:dyDescent="0.25"/>
    <row r="151" s="22" customFormat="1" x14ac:dyDescent="0.25"/>
    <row r="152" s="22" customFormat="1" x14ac:dyDescent="0.25"/>
    <row r="153" s="22" customFormat="1" x14ac:dyDescent="0.25"/>
    <row r="154" s="22" customFormat="1" x14ac:dyDescent="0.25"/>
    <row r="155" s="22" customFormat="1" x14ac:dyDescent="0.25"/>
    <row r="156" s="22" customFormat="1" x14ac:dyDescent="0.25"/>
    <row r="157" s="22" customFormat="1" x14ac:dyDescent="0.25"/>
    <row r="158" s="22" customFormat="1" x14ac:dyDescent="0.25"/>
    <row r="159" s="22" customFormat="1" x14ac:dyDescent="0.25"/>
    <row r="160" s="22" customFormat="1" x14ac:dyDescent="0.25"/>
    <row r="161" s="22" customFormat="1" x14ac:dyDescent="0.25"/>
    <row r="162" s="22" customFormat="1" x14ac:dyDescent="0.25"/>
    <row r="163" s="22" customFormat="1" x14ac:dyDescent="0.25"/>
    <row r="164" s="22" customFormat="1" x14ac:dyDescent="0.25"/>
    <row r="165" s="22" customFormat="1" x14ac:dyDescent="0.25"/>
    <row r="166" s="22" customFormat="1" x14ac:dyDescent="0.25"/>
    <row r="167" s="22" customFormat="1" x14ac:dyDescent="0.25"/>
    <row r="168" s="22" customFormat="1" x14ac:dyDescent="0.25"/>
    <row r="169" s="22" customFormat="1" x14ac:dyDescent="0.25"/>
    <row r="170" s="22" customFormat="1" x14ac:dyDescent="0.25"/>
    <row r="171" s="22" customFormat="1" x14ac:dyDescent="0.25"/>
    <row r="172" s="22" customFormat="1" x14ac:dyDescent="0.25"/>
    <row r="173" s="22" customFormat="1" x14ac:dyDescent="0.25"/>
    <row r="174" s="22" customFormat="1" x14ac:dyDescent="0.25"/>
    <row r="175" s="22" customFormat="1" x14ac:dyDescent="0.25"/>
    <row r="176" s="22" customFormat="1" x14ac:dyDescent="0.25"/>
    <row r="177" s="22" customFormat="1" x14ac:dyDescent="0.25"/>
    <row r="178" s="22" customFormat="1" x14ac:dyDescent="0.25"/>
    <row r="179" s="22" customFormat="1" x14ac:dyDescent="0.25"/>
  </sheetData>
  <mergeCells count="7">
    <mergeCell ref="A1:G1"/>
    <mergeCell ref="A2:G2"/>
    <mergeCell ref="A12:A13"/>
    <mergeCell ref="B12:B13"/>
    <mergeCell ref="C12:C13"/>
    <mergeCell ref="D12:F12"/>
    <mergeCell ref="G12:G13"/>
  </mergeCells>
  <pageMargins left="0.70866141732283472" right="0.70866141732283472" top="0.9448818897637796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P46"/>
  <sheetViews>
    <sheetView showZeros="0" tabSelected="1" zoomScaleNormal="100" workbookViewId="0">
      <selection activeCell="J47" sqref="J46:J47"/>
    </sheetView>
  </sheetViews>
  <sheetFormatPr defaultColWidth="9.140625" defaultRowHeight="12.75" x14ac:dyDescent="0.2"/>
  <cols>
    <col min="1" max="2" width="7.42578125" style="65" customWidth="1"/>
    <col min="3" max="3" width="52.7109375" style="66" customWidth="1"/>
    <col min="4" max="4" width="9.140625" style="35" customWidth="1"/>
    <col min="5" max="5" width="10.28515625" style="35" customWidth="1"/>
    <col min="6" max="16" width="9.42578125" style="35" customWidth="1"/>
    <col min="17" max="16384" width="9.140625" style="35"/>
  </cols>
  <sheetData>
    <row r="1" spans="1:16" s="44" customFormat="1" ht="18" x14ac:dyDescent="0.2">
      <c r="A1" s="42" t="s">
        <v>30</v>
      </c>
      <c r="B1" s="42"/>
      <c r="C1" s="43"/>
      <c r="D1" s="42"/>
      <c r="E1" s="42"/>
    </row>
    <row r="2" spans="1:16" s="44" customFormat="1" ht="15.75" x14ac:dyDescent="0.2">
      <c r="A2" s="45" t="s">
        <v>95</v>
      </c>
      <c r="B2" s="45"/>
      <c r="C2" s="46"/>
    </row>
    <row r="3" spans="1:16" x14ac:dyDescent="0.2">
      <c r="A3" s="47"/>
      <c r="B3" s="47"/>
      <c r="C3" s="48"/>
      <c r="D3" s="26"/>
      <c r="E3" s="26"/>
    </row>
    <row r="4" spans="1:16" ht="16.5" x14ac:dyDescent="0.2">
      <c r="A4" s="27" t="s">
        <v>89</v>
      </c>
      <c r="B4" s="6"/>
      <c r="C4" s="28"/>
      <c r="D4" s="31"/>
      <c r="E4" s="30"/>
    </row>
    <row r="5" spans="1:16" ht="16.5" x14ac:dyDescent="0.2">
      <c r="A5" s="27" t="s">
        <v>94</v>
      </c>
      <c r="B5" s="8"/>
      <c r="C5" s="48"/>
      <c r="D5" s="26"/>
      <c r="E5" s="26"/>
    </row>
    <row r="6" spans="1:16" ht="16.5" x14ac:dyDescent="0.2">
      <c r="A6" s="27" t="s">
        <v>91</v>
      </c>
      <c r="B6" s="6"/>
      <c r="C6" s="29"/>
      <c r="D6" s="31"/>
      <c r="E6" s="30"/>
    </row>
    <row r="7" spans="1:16" ht="16.5" x14ac:dyDescent="0.2">
      <c r="A7" s="6"/>
      <c r="B7" s="27"/>
      <c r="C7" s="28"/>
    </row>
    <row r="8" spans="1:16" x14ac:dyDescent="0.2">
      <c r="A8" s="197" t="s">
        <v>90</v>
      </c>
      <c r="B8" s="199"/>
      <c r="C8" s="200"/>
      <c r="D8" s="27"/>
      <c r="E8" s="32"/>
    </row>
    <row r="9" spans="1:16" x14ac:dyDescent="0.2">
      <c r="A9" s="72"/>
      <c r="B9" s="27"/>
      <c r="C9" s="49"/>
      <c r="D9" s="27"/>
      <c r="E9" s="32"/>
      <c r="O9" s="50" t="s">
        <v>31</v>
      </c>
      <c r="P9" s="51">
        <f>P36</f>
        <v>0</v>
      </c>
    </row>
    <row r="10" spans="1:16" s="5" customFormat="1" ht="17.25" thickBot="1" x14ac:dyDescent="0.35">
      <c r="A10" s="109" t="s">
        <v>92</v>
      </c>
      <c r="C10" s="52"/>
      <c r="D10" s="33"/>
      <c r="E10" s="33"/>
      <c r="I10" s="53"/>
      <c r="J10" s="53"/>
      <c r="K10" s="53"/>
      <c r="L10" s="54"/>
      <c r="M10" s="54"/>
      <c r="N10" s="54"/>
      <c r="O10" s="55"/>
      <c r="P10" s="56"/>
    </row>
    <row r="11" spans="1:16" s="5" customFormat="1" ht="16.5" x14ac:dyDescent="0.3">
      <c r="A11" s="217" t="s">
        <v>32</v>
      </c>
      <c r="B11" s="219" t="s">
        <v>33</v>
      </c>
      <c r="C11" s="219" t="s">
        <v>34</v>
      </c>
      <c r="D11" s="219" t="s">
        <v>35</v>
      </c>
      <c r="E11" s="221" t="s">
        <v>36</v>
      </c>
      <c r="F11" s="214" t="s">
        <v>37</v>
      </c>
      <c r="G11" s="215"/>
      <c r="H11" s="215"/>
      <c r="I11" s="215"/>
      <c r="J11" s="215"/>
      <c r="K11" s="216"/>
      <c r="L11" s="214" t="s">
        <v>38</v>
      </c>
      <c r="M11" s="215"/>
      <c r="N11" s="215"/>
      <c r="O11" s="215"/>
      <c r="P11" s="216"/>
    </row>
    <row r="12" spans="1:16" s="5" customFormat="1" ht="51.75" thickBot="1" x14ac:dyDescent="0.35">
      <c r="A12" s="218"/>
      <c r="B12" s="220"/>
      <c r="C12" s="220"/>
      <c r="D12" s="220"/>
      <c r="E12" s="222"/>
      <c r="F12" s="107" t="s">
        <v>39</v>
      </c>
      <c r="G12" s="108" t="s">
        <v>40</v>
      </c>
      <c r="H12" s="108" t="s">
        <v>41</v>
      </c>
      <c r="I12" s="108" t="s">
        <v>42</v>
      </c>
      <c r="J12" s="108" t="s">
        <v>43</v>
      </c>
      <c r="K12" s="57" t="s">
        <v>44</v>
      </c>
      <c r="L12" s="58" t="s">
        <v>45</v>
      </c>
      <c r="M12" s="108" t="s">
        <v>41</v>
      </c>
      <c r="N12" s="108" t="s">
        <v>42</v>
      </c>
      <c r="O12" s="106" t="s">
        <v>43</v>
      </c>
      <c r="P12" s="59" t="s">
        <v>46</v>
      </c>
    </row>
    <row r="13" spans="1:16" s="5" customFormat="1" ht="17.25" thickBot="1" x14ac:dyDescent="0.35">
      <c r="A13" s="145">
        <v>1</v>
      </c>
      <c r="B13" s="145">
        <v>2</v>
      </c>
      <c r="C13" s="146">
        <v>3</v>
      </c>
      <c r="D13" s="145">
        <v>4</v>
      </c>
      <c r="E13" s="145">
        <v>5</v>
      </c>
      <c r="F13" s="145">
        <v>6</v>
      </c>
      <c r="G13" s="145">
        <v>7</v>
      </c>
      <c r="H13" s="145">
        <v>8</v>
      </c>
      <c r="I13" s="145">
        <v>9</v>
      </c>
      <c r="J13" s="145">
        <v>10</v>
      </c>
      <c r="K13" s="145">
        <v>11</v>
      </c>
      <c r="L13" s="145">
        <v>12</v>
      </c>
      <c r="M13" s="145">
        <v>13</v>
      </c>
      <c r="N13" s="145">
        <v>14</v>
      </c>
      <c r="O13" s="145">
        <v>15</v>
      </c>
      <c r="P13" s="145">
        <v>16</v>
      </c>
    </row>
    <row r="14" spans="1:16" ht="16.5" x14ac:dyDescent="0.2">
      <c r="A14" s="186"/>
      <c r="B14" s="187"/>
      <c r="C14" s="188"/>
      <c r="D14" s="187"/>
      <c r="E14" s="187"/>
      <c r="F14" s="189"/>
      <c r="G14" s="189"/>
      <c r="H14" s="189"/>
      <c r="I14" s="189"/>
      <c r="J14" s="189"/>
      <c r="K14" s="119">
        <f t="shared" ref="K14:K35" si="0">ROUND(H14+J14+I14,2)</f>
        <v>0</v>
      </c>
      <c r="L14" s="121">
        <f>ROUND(E14*F14,2)</f>
        <v>0</v>
      </c>
      <c r="M14" s="121">
        <f>ROUND(E14*H14,2)</f>
        <v>0</v>
      </c>
      <c r="N14" s="121">
        <f>ROUND(E14*I14,2)</f>
        <v>0</v>
      </c>
      <c r="O14" s="121">
        <f>ROUND(E14*J14,2)</f>
        <v>0</v>
      </c>
      <c r="P14" s="150">
        <f t="shared" ref="P14:P35" si="1">ROUND(M14+N14+O14,2)</f>
        <v>0</v>
      </c>
    </row>
    <row r="15" spans="1:16" ht="16.5" x14ac:dyDescent="0.2">
      <c r="A15" s="190"/>
      <c r="B15" s="112"/>
      <c r="C15" s="115" t="s">
        <v>97</v>
      </c>
      <c r="D15" s="116"/>
      <c r="E15" s="117"/>
      <c r="F15" s="118"/>
      <c r="G15" s="119"/>
      <c r="H15" s="119">
        <f t="shared" ref="H15:H16" si="2">ROUND(F15*G15,2)</f>
        <v>0</v>
      </c>
      <c r="I15" s="120"/>
      <c r="J15" s="111"/>
      <c r="K15" s="119">
        <f t="shared" si="0"/>
        <v>0</v>
      </c>
      <c r="L15" s="121">
        <f>ROUND(E15*F15,2)</f>
        <v>0</v>
      </c>
      <c r="M15" s="121">
        <f>ROUND(E15*H15,2)</f>
        <v>0</v>
      </c>
      <c r="N15" s="121">
        <f>ROUND(E15*I15,2)</f>
        <v>0</v>
      </c>
      <c r="O15" s="121">
        <f>ROUND(E15*J15,2)</f>
        <v>0</v>
      </c>
      <c r="P15" s="150">
        <f t="shared" si="1"/>
        <v>0</v>
      </c>
    </row>
    <row r="16" spans="1:16" s="34" customFormat="1" x14ac:dyDescent="0.25">
      <c r="A16" s="152">
        <v>1</v>
      </c>
      <c r="B16" s="113"/>
      <c r="C16" s="122" t="s">
        <v>47</v>
      </c>
      <c r="D16" s="132"/>
      <c r="E16" s="132"/>
      <c r="F16" s="118"/>
      <c r="G16" s="119"/>
      <c r="H16" s="119">
        <f t="shared" si="2"/>
        <v>0</v>
      </c>
      <c r="I16" s="125"/>
      <c r="J16" s="111"/>
      <c r="K16" s="119">
        <f t="shared" si="0"/>
        <v>0</v>
      </c>
      <c r="L16" s="121">
        <f>ROUND(E16*F16,2)</f>
        <v>0</v>
      </c>
      <c r="M16" s="121">
        <f>ROUND(E16*H16,2)</f>
        <v>0</v>
      </c>
      <c r="N16" s="121">
        <f>ROUND(E16*I16,2)</f>
        <v>0</v>
      </c>
      <c r="O16" s="121">
        <f>ROUND(E16*J16,2)</f>
        <v>0</v>
      </c>
      <c r="P16" s="150">
        <f t="shared" si="1"/>
        <v>0</v>
      </c>
    </row>
    <row r="17" spans="1:16" s="34" customFormat="1" ht="15" customHeight="1" x14ac:dyDescent="0.2">
      <c r="A17" s="191">
        <v>1.1000000000000001</v>
      </c>
      <c r="B17" s="113"/>
      <c r="C17" s="172" t="s">
        <v>103</v>
      </c>
      <c r="D17" s="116" t="s">
        <v>98</v>
      </c>
      <c r="E17" s="117">
        <v>1</v>
      </c>
      <c r="F17" s="118"/>
      <c r="G17" s="119"/>
      <c r="H17" s="119"/>
      <c r="I17" s="125"/>
      <c r="J17" s="111"/>
      <c r="K17" s="119"/>
      <c r="L17" s="121"/>
      <c r="M17" s="121"/>
      <c r="N17" s="121"/>
      <c r="O17" s="121"/>
      <c r="P17" s="150"/>
    </row>
    <row r="18" spans="1:16" s="34" customFormat="1" x14ac:dyDescent="0.25">
      <c r="A18" s="149"/>
      <c r="B18" s="113"/>
      <c r="C18" s="140"/>
      <c r="D18" s="116"/>
      <c r="E18" s="117"/>
      <c r="F18" s="118"/>
      <c r="G18" s="119"/>
      <c r="H18" s="119">
        <f t="shared" ref="H18:H33" si="3">ROUND(F18*G18,2)</f>
        <v>0</v>
      </c>
      <c r="I18" s="125"/>
      <c r="J18" s="111"/>
      <c r="K18" s="119">
        <f t="shared" si="0"/>
        <v>0</v>
      </c>
      <c r="L18" s="121">
        <f t="shared" ref="L18:L35" si="4">ROUND(E18*F18,2)</f>
        <v>0</v>
      </c>
      <c r="M18" s="121">
        <f t="shared" ref="M18:M35" si="5">ROUND(E18*H18,2)</f>
        <v>0</v>
      </c>
      <c r="N18" s="121">
        <f t="shared" ref="N18:N35" si="6">ROUND(E18*I18,2)</f>
        <v>0</v>
      </c>
      <c r="O18" s="121">
        <f t="shared" ref="O18:O35" si="7">ROUND(E18*J18,2)</f>
        <v>0</v>
      </c>
      <c r="P18" s="150">
        <f t="shared" si="1"/>
        <v>0</v>
      </c>
    </row>
    <row r="19" spans="1:16" s="34" customFormat="1" x14ac:dyDescent="0.25">
      <c r="A19" s="192">
        <v>2</v>
      </c>
      <c r="B19" s="113"/>
      <c r="C19" s="174" t="s">
        <v>52</v>
      </c>
      <c r="D19" s="175"/>
      <c r="E19" s="171"/>
      <c r="F19" s="118"/>
      <c r="G19" s="119"/>
      <c r="H19" s="119">
        <f t="shared" si="3"/>
        <v>0</v>
      </c>
      <c r="I19" s="125"/>
      <c r="J19" s="111"/>
      <c r="K19" s="119">
        <f t="shared" si="0"/>
        <v>0</v>
      </c>
      <c r="L19" s="121">
        <f t="shared" si="4"/>
        <v>0</v>
      </c>
      <c r="M19" s="121">
        <f t="shared" si="5"/>
        <v>0</v>
      </c>
      <c r="N19" s="121">
        <f t="shared" si="6"/>
        <v>0</v>
      </c>
      <c r="O19" s="121">
        <f t="shared" si="7"/>
        <v>0</v>
      </c>
      <c r="P19" s="150">
        <f t="shared" si="1"/>
        <v>0</v>
      </c>
    </row>
    <row r="20" spans="1:16" s="34" customFormat="1" ht="51" x14ac:dyDescent="0.25">
      <c r="A20" s="149">
        <v>2.1</v>
      </c>
      <c r="B20" s="113"/>
      <c r="C20" s="131" t="s">
        <v>109</v>
      </c>
      <c r="D20" s="123" t="s">
        <v>98</v>
      </c>
      <c r="E20" s="123">
        <v>1</v>
      </c>
      <c r="F20" s="118"/>
      <c r="G20" s="119"/>
      <c r="H20" s="119">
        <f t="shared" ref="H20" si="8">ROUND(F20*G20,2)</f>
        <v>0</v>
      </c>
      <c r="I20" s="125"/>
      <c r="J20" s="111"/>
      <c r="K20" s="119">
        <f t="shared" si="0"/>
        <v>0</v>
      </c>
      <c r="L20" s="121">
        <f t="shared" si="4"/>
        <v>0</v>
      </c>
      <c r="M20" s="121">
        <f t="shared" si="5"/>
        <v>0</v>
      </c>
      <c r="N20" s="121">
        <f t="shared" si="6"/>
        <v>0</v>
      </c>
      <c r="O20" s="121">
        <f t="shared" si="7"/>
        <v>0</v>
      </c>
      <c r="P20" s="150">
        <f t="shared" si="1"/>
        <v>0</v>
      </c>
    </row>
    <row r="21" spans="1:16" s="34" customFormat="1" x14ac:dyDescent="0.25">
      <c r="A21" s="149"/>
      <c r="B21" s="113"/>
      <c r="C21" s="140"/>
      <c r="D21" s="116"/>
      <c r="E21" s="117"/>
      <c r="F21" s="118"/>
      <c r="G21" s="119"/>
      <c r="H21" s="119">
        <f t="shared" si="3"/>
        <v>0</v>
      </c>
      <c r="I21" s="125"/>
      <c r="J21" s="111"/>
      <c r="K21" s="119">
        <f t="shared" si="0"/>
        <v>0</v>
      </c>
      <c r="L21" s="121">
        <f t="shared" si="4"/>
        <v>0</v>
      </c>
      <c r="M21" s="121">
        <f t="shared" si="5"/>
        <v>0</v>
      </c>
      <c r="N21" s="121">
        <f t="shared" si="6"/>
        <v>0</v>
      </c>
      <c r="O21" s="121">
        <f t="shared" si="7"/>
        <v>0</v>
      </c>
      <c r="P21" s="150">
        <f t="shared" si="1"/>
        <v>0</v>
      </c>
    </row>
    <row r="22" spans="1:16" s="34" customFormat="1" x14ac:dyDescent="0.25">
      <c r="A22" s="193">
        <v>3</v>
      </c>
      <c r="B22" s="113"/>
      <c r="C22" s="179" t="s">
        <v>54</v>
      </c>
      <c r="D22" s="136"/>
      <c r="E22" s="180"/>
      <c r="F22" s="118"/>
      <c r="G22" s="119"/>
      <c r="H22" s="119">
        <f t="shared" si="3"/>
        <v>0</v>
      </c>
      <c r="I22" s="125"/>
      <c r="J22" s="111"/>
      <c r="K22" s="119">
        <f t="shared" si="0"/>
        <v>0</v>
      </c>
      <c r="L22" s="121">
        <f t="shared" si="4"/>
        <v>0</v>
      </c>
      <c r="M22" s="121">
        <f t="shared" si="5"/>
        <v>0</v>
      </c>
      <c r="N22" s="121">
        <f t="shared" si="6"/>
        <v>0</v>
      </c>
      <c r="O22" s="121">
        <f t="shared" si="7"/>
        <v>0</v>
      </c>
      <c r="P22" s="150">
        <f t="shared" si="1"/>
        <v>0</v>
      </c>
    </row>
    <row r="23" spans="1:16" s="34" customFormat="1" ht="38.25" x14ac:dyDescent="0.2">
      <c r="A23" s="191">
        <v>3.1</v>
      </c>
      <c r="B23" s="113"/>
      <c r="C23" s="203" t="s">
        <v>107</v>
      </c>
      <c r="D23" s="182" t="s">
        <v>48</v>
      </c>
      <c r="E23" s="183">
        <f>10.645*2*50.131</f>
        <v>1067.3</v>
      </c>
      <c r="F23" s="118"/>
      <c r="G23" s="119"/>
      <c r="H23" s="119"/>
      <c r="I23" s="125"/>
      <c r="J23" s="111"/>
      <c r="K23" s="119">
        <f t="shared" si="0"/>
        <v>0</v>
      </c>
      <c r="L23" s="121">
        <f t="shared" si="4"/>
        <v>0</v>
      </c>
      <c r="M23" s="121">
        <f t="shared" si="5"/>
        <v>0</v>
      </c>
      <c r="N23" s="121">
        <f t="shared" si="6"/>
        <v>0</v>
      </c>
      <c r="O23" s="121">
        <f t="shared" si="7"/>
        <v>0</v>
      </c>
      <c r="P23" s="150">
        <f t="shared" si="1"/>
        <v>0</v>
      </c>
    </row>
    <row r="24" spans="1:16" s="34" customFormat="1" ht="38.25" x14ac:dyDescent="0.2">
      <c r="A24" s="191">
        <v>3.2</v>
      </c>
      <c r="B24" s="113"/>
      <c r="C24" s="201" t="s">
        <v>104</v>
      </c>
      <c r="D24" s="176" t="s">
        <v>53</v>
      </c>
      <c r="E24" s="177">
        <v>46.8</v>
      </c>
      <c r="F24" s="118"/>
      <c r="G24" s="119"/>
      <c r="H24" s="119"/>
      <c r="I24" s="125"/>
      <c r="J24" s="111"/>
      <c r="K24" s="119">
        <f t="shared" si="0"/>
        <v>0</v>
      </c>
      <c r="L24" s="121">
        <f t="shared" si="4"/>
        <v>0</v>
      </c>
      <c r="M24" s="121">
        <f t="shared" si="5"/>
        <v>0</v>
      </c>
      <c r="N24" s="121">
        <f t="shared" si="6"/>
        <v>0</v>
      </c>
      <c r="O24" s="121">
        <f t="shared" si="7"/>
        <v>0</v>
      </c>
      <c r="P24" s="150">
        <f t="shared" si="1"/>
        <v>0</v>
      </c>
    </row>
    <row r="25" spans="1:16" s="34" customFormat="1" x14ac:dyDescent="0.2">
      <c r="A25" s="191"/>
      <c r="B25" s="113"/>
      <c r="C25" s="178" t="s">
        <v>101</v>
      </c>
      <c r="D25" s="176" t="s">
        <v>53</v>
      </c>
      <c r="E25" s="177">
        <v>100</v>
      </c>
      <c r="F25" s="118"/>
      <c r="G25" s="119"/>
      <c r="H25" s="119"/>
      <c r="I25" s="125"/>
      <c r="J25" s="111"/>
      <c r="K25" s="119">
        <f t="shared" si="0"/>
        <v>0</v>
      </c>
      <c r="L25" s="121">
        <f t="shared" si="4"/>
        <v>0</v>
      </c>
      <c r="M25" s="121">
        <f t="shared" si="5"/>
        <v>0</v>
      </c>
      <c r="N25" s="121">
        <f t="shared" si="6"/>
        <v>0</v>
      </c>
      <c r="O25" s="121">
        <f t="shared" si="7"/>
        <v>0</v>
      </c>
      <c r="P25" s="150">
        <f t="shared" si="1"/>
        <v>0</v>
      </c>
    </row>
    <row r="26" spans="1:16" s="34" customFormat="1" x14ac:dyDescent="0.2">
      <c r="A26" s="191"/>
      <c r="B26" s="113"/>
      <c r="C26" s="178" t="s">
        <v>102</v>
      </c>
      <c r="D26" s="176" t="s">
        <v>53</v>
      </c>
      <c r="E26" s="177">
        <v>45.2</v>
      </c>
      <c r="F26" s="118"/>
      <c r="G26" s="119"/>
      <c r="H26" s="119">
        <f t="shared" si="3"/>
        <v>0</v>
      </c>
      <c r="I26" s="125"/>
      <c r="J26" s="111"/>
      <c r="K26" s="119">
        <f t="shared" si="0"/>
        <v>0</v>
      </c>
      <c r="L26" s="121">
        <f t="shared" si="4"/>
        <v>0</v>
      </c>
      <c r="M26" s="121">
        <f t="shared" si="5"/>
        <v>0</v>
      </c>
      <c r="N26" s="121">
        <f t="shared" si="6"/>
        <v>0</v>
      </c>
      <c r="O26" s="121">
        <f t="shared" si="7"/>
        <v>0</v>
      </c>
      <c r="P26" s="150">
        <f t="shared" si="1"/>
        <v>0</v>
      </c>
    </row>
    <row r="27" spans="1:16" s="34" customFormat="1" x14ac:dyDescent="0.2">
      <c r="A27" s="191"/>
      <c r="B27" s="113"/>
      <c r="C27" s="178" t="s">
        <v>51</v>
      </c>
      <c r="D27" s="176" t="s">
        <v>98</v>
      </c>
      <c r="E27" s="184">
        <v>1</v>
      </c>
      <c r="F27" s="118"/>
      <c r="G27" s="119"/>
      <c r="H27" s="119">
        <f t="shared" si="3"/>
        <v>0</v>
      </c>
      <c r="I27" s="125"/>
      <c r="J27" s="111"/>
      <c r="K27" s="119">
        <f t="shared" si="0"/>
        <v>0</v>
      </c>
      <c r="L27" s="121">
        <f t="shared" si="4"/>
        <v>0</v>
      </c>
      <c r="M27" s="121">
        <f t="shared" si="5"/>
        <v>0</v>
      </c>
      <c r="N27" s="121">
        <f t="shared" si="6"/>
        <v>0</v>
      </c>
      <c r="O27" s="121">
        <f t="shared" si="7"/>
        <v>0</v>
      </c>
      <c r="P27" s="150">
        <f t="shared" si="1"/>
        <v>0</v>
      </c>
    </row>
    <row r="28" spans="1:16" s="34" customFormat="1" x14ac:dyDescent="0.25">
      <c r="A28" s="149"/>
      <c r="B28" s="113"/>
      <c r="C28" s="140"/>
      <c r="D28" s="116"/>
      <c r="E28" s="117"/>
      <c r="F28" s="118"/>
      <c r="G28" s="119"/>
      <c r="H28" s="119">
        <f t="shared" si="3"/>
        <v>0</v>
      </c>
      <c r="I28" s="125"/>
      <c r="J28" s="111"/>
      <c r="K28" s="119">
        <f t="shared" si="0"/>
        <v>0</v>
      </c>
      <c r="L28" s="121">
        <f t="shared" si="4"/>
        <v>0</v>
      </c>
      <c r="M28" s="121">
        <f t="shared" si="5"/>
        <v>0</v>
      </c>
      <c r="N28" s="121">
        <f t="shared" si="6"/>
        <v>0</v>
      </c>
      <c r="O28" s="121">
        <f t="shared" si="7"/>
        <v>0</v>
      </c>
      <c r="P28" s="150">
        <f t="shared" si="1"/>
        <v>0</v>
      </c>
    </row>
    <row r="29" spans="1:16" s="34" customFormat="1" x14ac:dyDescent="0.25">
      <c r="A29" s="152">
        <v>4</v>
      </c>
      <c r="B29" s="113"/>
      <c r="C29" s="122" t="s">
        <v>99</v>
      </c>
      <c r="D29" s="132"/>
      <c r="E29" s="132"/>
      <c r="F29" s="118"/>
      <c r="G29" s="119"/>
      <c r="H29" s="119">
        <f t="shared" si="3"/>
        <v>0</v>
      </c>
      <c r="I29" s="125"/>
      <c r="J29" s="111"/>
      <c r="K29" s="119">
        <f t="shared" si="0"/>
        <v>0</v>
      </c>
      <c r="L29" s="121">
        <f t="shared" si="4"/>
        <v>0</v>
      </c>
      <c r="M29" s="121">
        <f t="shared" si="5"/>
        <v>0</v>
      </c>
      <c r="N29" s="121">
        <f t="shared" si="6"/>
        <v>0</v>
      </c>
      <c r="O29" s="121">
        <f t="shared" si="7"/>
        <v>0</v>
      </c>
      <c r="P29" s="150">
        <f t="shared" si="1"/>
        <v>0</v>
      </c>
    </row>
    <row r="30" spans="1:16" s="34" customFormat="1" ht="51" x14ac:dyDescent="0.2">
      <c r="A30" s="191">
        <v>4.0999999999999996</v>
      </c>
      <c r="B30" s="113"/>
      <c r="C30" s="181" t="s">
        <v>108</v>
      </c>
      <c r="D30" s="132" t="s">
        <v>48</v>
      </c>
      <c r="E30" s="173">
        <v>65</v>
      </c>
      <c r="F30" s="118"/>
      <c r="G30" s="119"/>
      <c r="H30" s="119">
        <f t="shared" si="3"/>
        <v>0</v>
      </c>
      <c r="I30" s="125"/>
      <c r="J30" s="111"/>
      <c r="K30" s="119">
        <f t="shared" si="0"/>
        <v>0</v>
      </c>
      <c r="L30" s="121">
        <f t="shared" si="4"/>
        <v>0</v>
      </c>
      <c r="M30" s="121">
        <f t="shared" si="5"/>
        <v>0</v>
      </c>
      <c r="N30" s="121">
        <f t="shared" si="6"/>
        <v>0</v>
      </c>
      <c r="O30" s="121">
        <f t="shared" si="7"/>
        <v>0</v>
      </c>
      <c r="P30" s="150">
        <f t="shared" si="1"/>
        <v>0</v>
      </c>
    </row>
    <row r="31" spans="1:16" s="34" customFormat="1" x14ac:dyDescent="0.2">
      <c r="A31" s="191">
        <v>4.2</v>
      </c>
      <c r="B31" s="113"/>
      <c r="C31" s="131" t="s">
        <v>105</v>
      </c>
      <c r="D31" s="116" t="s">
        <v>48</v>
      </c>
      <c r="E31" s="117">
        <v>564.20000000000005</v>
      </c>
      <c r="F31" s="118"/>
      <c r="G31" s="119"/>
      <c r="H31" s="119">
        <f>ROUND(F31*G31,2)</f>
        <v>0</v>
      </c>
      <c r="I31" s="125"/>
      <c r="J31" s="111"/>
      <c r="K31" s="119">
        <f t="shared" si="0"/>
        <v>0</v>
      </c>
      <c r="L31" s="121">
        <f t="shared" si="4"/>
        <v>0</v>
      </c>
      <c r="M31" s="121">
        <f t="shared" si="5"/>
        <v>0</v>
      </c>
      <c r="N31" s="121">
        <f t="shared" si="6"/>
        <v>0</v>
      </c>
      <c r="O31" s="121">
        <f t="shared" si="7"/>
        <v>0</v>
      </c>
      <c r="P31" s="150">
        <f t="shared" si="1"/>
        <v>0</v>
      </c>
    </row>
    <row r="32" spans="1:16" s="34" customFormat="1" x14ac:dyDescent="0.2">
      <c r="A32" s="191">
        <v>4.3</v>
      </c>
      <c r="B32" s="113"/>
      <c r="C32" s="202" t="s">
        <v>55</v>
      </c>
      <c r="D32" s="176" t="s">
        <v>98</v>
      </c>
      <c r="E32" s="123">
        <v>1</v>
      </c>
      <c r="F32" s="118"/>
      <c r="G32" s="119"/>
      <c r="H32" s="119">
        <f t="shared" ref="H32" si="9">ROUND(F32*G32,2)</f>
        <v>0</v>
      </c>
      <c r="I32" s="125"/>
      <c r="J32" s="111"/>
      <c r="K32" s="119">
        <f t="shared" si="0"/>
        <v>0</v>
      </c>
      <c r="L32" s="121">
        <f t="shared" si="4"/>
        <v>0</v>
      </c>
      <c r="M32" s="121">
        <f t="shared" si="5"/>
        <v>0</v>
      </c>
      <c r="N32" s="121">
        <f t="shared" si="6"/>
        <v>0</v>
      </c>
      <c r="O32" s="121">
        <f t="shared" si="7"/>
        <v>0</v>
      </c>
      <c r="P32" s="150">
        <f t="shared" si="1"/>
        <v>0</v>
      </c>
    </row>
    <row r="33" spans="1:16" s="34" customFormat="1" x14ac:dyDescent="0.25">
      <c r="A33" s="149"/>
      <c r="B33" s="113"/>
      <c r="C33" s="140"/>
      <c r="D33" s="116"/>
      <c r="E33" s="117"/>
      <c r="F33" s="118"/>
      <c r="G33" s="119"/>
      <c r="H33" s="119">
        <f t="shared" si="3"/>
        <v>0</v>
      </c>
      <c r="I33" s="125"/>
      <c r="J33" s="111"/>
      <c r="K33" s="119">
        <f t="shared" si="0"/>
        <v>0</v>
      </c>
      <c r="L33" s="121">
        <f t="shared" si="4"/>
        <v>0</v>
      </c>
      <c r="M33" s="121">
        <f t="shared" si="5"/>
        <v>0</v>
      </c>
      <c r="N33" s="121">
        <f t="shared" si="6"/>
        <v>0</v>
      </c>
      <c r="O33" s="121">
        <f t="shared" si="7"/>
        <v>0</v>
      </c>
      <c r="P33" s="150">
        <f t="shared" si="1"/>
        <v>0</v>
      </c>
    </row>
    <row r="34" spans="1:16" s="60" customFormat="1" x14ac:dyDescent="0.25">
      <c r="A34" s="193">
        <v>5</v>
      </c>
      <c r="B34" s="113"/>
      <c r="C34" s="179" t="s">
        <v>100</v>
      </c>
      <c r="D34" s="136"/>
      <c r="E34" s="180"/>
      <c r="F34" s="118"/>
      <c r="G34" s="119"/>
      <c r="H34" s="119"/>
      <c r="I34" s="125"/>
      <c r="J34" s="111"/>
      <c r="K34" s="119">
        <f t="shared" si="0"/>
        <v>0</v>
      </c>
      <c r="L34" s="121">
        <f t="shared" si="4"/>
        <v>0</v>
      </c>
      <c r="M34" s="121">
        <f t="shared" si="5"/>
        <v>0</v>
      </c>
      <c r="N34" s="121">
        <f t="shared" si="6"/>
        <v>0</v>
      </c>
      <c r="O34" s="121">
        <f t="shared" si="7"/>
        <v>0</v>
      </c>
      <c r="P34" s="150">
        <f t="shared" si="1"/>
        <v>0</v>
      </c>
    </row>
    <row r="35" spans="1:16" ht="26.25" thickBot="1" x14ac:dyDescent="0.25">
      <c r="A35" s="194">
        <v>5.0999999999999996</v>
      </c>
      <c r="B35" s="113"/>
      <c r="C35" s="131" t="s">
        <v>106</v>
      </c>
      <c r="D35" s="116" t="s">
        <v>98</v>
      </c>
      <c r="E35" s="185">
        <v>2</v>
      </c>
      <c r="F35" s="118"/>
      <c r="G35" s="119"/>
      <c r="H35" s="119"/>
      <c r="I35" s="125"/>
      <c r="J35" s="111"/>
      <c r="K35" s="119">
        <f t="shared" si="0"/>
        <v>0</v>
      </c>
      <c r="L35" s="121">
        <f t="shared" si="4"/>
        <v>0</v>
      </c>
      <c r="M35" s="121">
        <f t="shared" si="5"/>
        <v>0</v>
      </c>
      <c r="N35" s="121">
        <f t="shared" si="6"/>
        <v>0</v>
      </c>
      <c r="O35" s="121">
        <f t="shared" si="7"/>
        <v>0</v>
      </c>
      <c r="P35" s="150">
        <f t="shared" si="1"/>
        <v>0</v>
      </c>
    </row>
    <row r="36" spans="1:16" ht="13.5" thickBot="1" x14ac:dyDescent="0.25">
      <c r="A36" s="164"/>
      <c r="B36" s="165"/>
      <c r="C36" s="166" t="s">
        <v>56</v>
      </c>
      <c r="D36" s="167"/>
      <c r="E36" s="168"/>
      <c r="F36" s="168"/>
      <c r="G36" s="168"/>
      <c r="H36" s="169"/>
      <c r="I36" s="169"/>
      <c r="J36" s="169"/>
      <c r="K36" s="169"/>
      <c r="L36" s="169">
        <f>SUM(L14:L35)</f>
        <v>0</v>
      </c>
      <c r="M36" s="169">
        <f>SUM(M14:M35)</f>
        <v>0</v>
      </c>
      <c r="N36" s="169">
        <f>SUM(N14:N35)</f>
        <v>0</v>
      </c>
      <c r="O36" s="169">
        <f>SUM(O14:O35)</f>
        <v>0</v>
      </c>
      <c r="P36" s="170">
        <f>SUM(P14:P35)</f>
        <v>0</v>
      </c>
    </row>
    <row r="39" spans="1:16" x14ac:dyDescent="0.2">
      <c r="D39" s="36"/>
    </row>
    <row r="40" spans="1:16" x14ac:dyDescent="0.2">
      <c r="A40" s="67" t="s">
        <v>28</v>
      </c>
      <c r="B40" s="67"/>
      <c r="C40" s="68"/>
      <c r="D40" s="38"/>
      <c r="E40" s="39"/>
    </row>
    <row r="41" spans="1:16" x14ac:dyDescent="0.2">
      <c r="D41" s="36"/>
      <c r="E41" s="40" t="s">
        <v>11</v>
      </c>
    </row>
    <row r="42" spans="1:16" x14ac:dyDescent="0.2">
      <c r="A42" s="69" t="s">
        <v>29</v>
      </c>
      <c r="B42" s="69"/>
      <c r="D42" s="36"/>
    </row>
    <row r="44" spans="1:16" x14ac:dyDescent="0.2">
      <c r="A44" s="69"/>
      <c r="B44" s="69"/>
      <c r="C44" s="195"/>
      <c r="D44" s="36"/>
      <c r="E44" s="196"/>
    </row>
    <row r="45" spans="1:16" x14ac:dyDescent="0.2">
      <c r="D45" s="36"/>
      <c r="E45" s="40"/>
    </row>
    <row r="46" spans="1:16" x14ac:dyDescent="0.2">
      <c r="A46" s="69"/>
      <c r="B46" s="69"/>
      <c r="D46" s="36"/>
    </row>
  </sheetData>
  <mergeCells count="7">
    <mergeCell ref="L11:P11"/>
    <mergeCell ref="A11:A12"/>
    <mergeCell ref="B11:B12"/>
    <mergeCell ref="C11:C12"/>
    <mergeCell ref="D11:D12"/>
    <mergeCell ref="E11:E12"/>
    <mergeCell ref="F11:K11"/>
  </mergeCells>
  <pageMargins left="0.70866141732283472" right="0.70866141732283472" top="0.55118110236220474" bottom="0.74803149606299213" header="0.31496062992125984" footer="0.31496062992125984"/>
  <pageSetup paperSize="9" scale="70" fitToHeight="2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P66"/>
  <sheetViews>
    <sheetView showZeros="0" topLeftCell="A10" zoomScaleNormal="100" workbookViewId="0">
      <selection activeCell="H23" sqref="H23"/>
    </sheetView>
  </sheetViews>
  <sheetFormatPr defaultColWidth="9.140625" defaultRowHeight="12.75" x14ac:dyDescent="0.2"/>
  <cols>
    <col min="1" max="2" width="7.42578125" style="65" customWidth="1"/>
    <col min="3" max="3" width="51.5703125" style="66" customWidth="1"/>
    <col min="4" max="5" width="8" style="35" customWidth="1"/>
    <col min="6" max="16" width="9.42578125" style="35" customWidth="1"/>
    <col min="17" max="16384" width="9.140625" style="35"/>
  </cols>
  <sheetData>
    <row r="1" spans="1:16" s="44" customFormat="1" ht="18" x14ac:dyDescent="0.2">
      <c r="A1" s="42" t="s">
        <v>57</v>
      </c>
      <c r="B1" s="42"/>
      <c r="C1" s="43"/>
      <c r="D1" s="42"/>
      <c r="E1" s="42"/>
    </row>
    <row r="2" spans="1:16" s="44" customFormat="1" ht="15.75" x14ac:dyDescent="0.2">
      <c r="A2" s="45" t="s">
        <v>58</v>
      </c>
      <c r="B2" s="45"/>
      <c r="C2" s="46"/>
    </row>
    <row r="3" spans="1:16" x14ac:dyDescent="0.2">
      <c r="A3" s="47"/>
      <c r="B3" s="47"/>
      <c r="C3" s="48"/>
      <c r="D3" s="26"/>
      <c r="E3" s="26"/>
    </row>
    <row r="4" spans="1:16" ht="16.5" x14ac:dyDescent="0.2">
      <c r="A4" s="27" t="s">
        <v>59</v>
      </c>
      <c r="B4" s="6"/>
      <c r="C4" s="28"/>
      <c r="D4" s="31"/>
      <c r="E4" s="30"/>
    </row>
    <row r="5" spans="1:16" ht="16.5" x14ac:dyDescent="0.2">
      <c r="A5" s="27" t="s">
        <v>2</v>
      </c>
      <c r="B5" s="8"/>
      <c r="C5" s="48"/>
      <c r="D5" s="26"/>
      <c r="E5" s="26"/>
    </row>
    <row r="6" spans="1:16" ht="16.5" x14ac:dyDescent="0.2">
      <c r="A6" s="27" t="s">
        <v>3</v>
      </c>
      <c r="B6" s="6"/>
      <c r="C6" s="29"/>
      <c r="D6" s="31"/>
      <c r="E6" s="30"/>
    </row>
    <row r="7" spans="1:16" x14ac:dyDescent="0.2">
      <c r="A7" s="27"/>
      <c r="B7" s="27"/>
      <c r="C7" s="28"/>
    </row>
    <row r="8" spans="1:16" x14ac:dyDescent="0.2">
      <c r="A8" s="27" t="s">
        <v>86</v>
      </c>
      <c r="B8" s="27"/>
      <c r="C8" s="49"/>
      <c r="D8" s="27"/>
      <c r="E8" s="32"/>
    </row>
    <row r="9" spans="1:16" x14ac:dyDescent="0.2">
      <c r="A9" s="27"/>
      <c r="B9" s="27"/>
      <c r="C9" s="49"/>
      <c r="D9" s="27"/>
      <c r="E9" s="32"/>
      <c r="O9" s="50" t="s">
        <v>31</v>
      </c>
      <c r="P9" s="51">
        <f>P56</f>
        <v>0</v>
      </c>
    </row>
    <row r="10" spans="1:16" s="5" customFormat="1" ht="17.25" thickBot="1" x14ac:dyDescent="0.35">
      <c r="A10" s="109" t="s">
        <v>15</v>
      </c>
      <c r="C10" s="52"/>
      <c r="D10" s="33"/>
      <c r="E10" s="33"/>
      <c r="I10" s="53"/>
      <c r="J10" s="53"/>
      <c r="K10" s="53"/>
      <c r="L10" s="54"/>
      <c r="M10" s="54"/>
      <c r="N10" s="54"/>
      <c r="O10" s="55"/>
      <c r="P10" s="56"/>
    </row>
    <row r="11" spans="1:16" s="5" customFormat="1" ht="16.5" x14ac:dyDescent="0.3">
      <c r="A11" s="217" t="s">
        <v>32</v>
      </c>
      <c r="B11" s="219" t="s">
        <v>33</v>
      </c>
      <c r="C11" s="219" t="s">
        <v>34</v>
      </c>
      <c r="D11" s="219" t="s">
        <v>35</v>
      </c>
      <c r="E11" s="221" t="s">
        <v>36</v>
      </c>
      <c r="F11" s="214" t="s">
        <v>37</v>
      </c>
      <c r="G11" s="215"/>
      <c r="H11" s="215"/>
      <c r="I11" s="215"/>
      <c r="J11" s="215"/>
      <c r="K11" s="216"/>
      <c r="L11" s="214" t="s">
        <v>38</v>
      </c>
      <c r="M11" s="215"/>
      <c r="N11" s="215"/>
      <c r="O11" s="215"/>
      <c r="P11" s="216"/>
    </row>
    <row r="12" spans="1:16" s="5" customFormat="1" ht="51.75" thickBot="1" x14ac:dyDescent="0.35">
      <c r="A12" s="218"/>
      <c r="B12" s="220"/>
      <c r="C12" s="220"/>
      <c r="D12" s="220"/>
      <c r="E12" s="222"/>
      <c r="F12" s="107" t="s">
        <v>39</v>
      </c>
      <c r="G12" s="108" t="s">
        <v>40</v>
      </c>
      <c r="H12" s="108" t="s">
        <v>41</v>
      </c>
      <c r="I12" s="108" t="s">
        <v>42</v>
      </c>
      <c r="J12" s="108" t="s">
        <v>43</v>
      </c>
      <c r="K12" s="57" t="s">
        <v>44</v>
      </c>
      <c r="L12" s="58" t="s">
        <v>45</v>
      </c>
      <c r="M12" s="108" t="s">
        <v>41</v>
      </c>
      <c r="N12" s="108" t="s">
        <v>42</v>
      </c>
      <c r="O12" s="106" t="s">
        <v>43</v>
      </c>
      <c r="P12" s="59" t="s">
        <v>46</v>
      </c>
    </row>
    <row r="13" spans="1:16" s="5" customFormat="1" ht="15.75" customHeight="1" thickBot="1" x14ac:dyDescent="0.35">
      <c r="A13" s="145">
        <v>1</v>
      </c>
      <c r="B13" s="145">
        <v>2</v>
      </c>
      <c r="C13" s="146">
        <v>3</v>
      </c>
      <c r="D13" s="145">
        <v>4</v>
      </c>
      <c r="E13" s="145">
        <v>5</v>
      </c>
      <c r="F13" s="145">
        <v>6</v>
      </c>
      <c r="G13" s="145">
        <v>7</v>
      </c>
      <c r="H13" s="145">
        <v>8</v>
      </c>
      <c r="I13" s="145">
        <v>9</v>
      </c>
      <c r="J13" s="145">
        <v>10</v>
      </c>
      <c r="K13" s="145">
        <v>11</v>
      </c>
      <c r="L13" s="145">
        <v>12</v>
      </c>
      <c r="M13" s="145">
        <v>13</v>
      </c>
      <c r="N13" s="145">
        <v>14</v>
      </c>
      <c r="O13" s="145">
        <v>15</v>
      </c>
      <c r="P13" s="145">
        <v>16</v>
      </c>
    </row>
    <row r="14" spans="1:16" ht="16.5" x14ac:dyDescent="0.2">
      <c r="A14" s="147"/>
      <c r="B14" s="143"/>
      <c r="C14" s="144"/>
      <c r="D14" s="143"/>
      <c r="E14" s="143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8"/>
    </row>
    <row r="15" spans="1:16" x14ac:dyDescent="0.2">
      <c r="A15" s="149"/>
      <c r="B15" s="114"/>
      <c r="C15" s="115" t="s">
        <v>58</v>
      </c>
      <c r="D15" s="116"/>
      <c r="E15" s="117"/>
      <c r="F15" s="118"/>
      <c r="G15" s="119"/>
      <c r="H15" s="119">
        <f t="shared" ref="H15:H18" si="0">ROUND(F15*G15,2)</f>
        <v>0</v>
      </c>
      <c r="I15" s="120"/>
      <c r="J15" s="111"/>
      <c r="K15" s="119">
        <f t="shared" ref="K15:K46" si="1">ROUND(H15+J15+I15,2)</f>
        <v>0</v>
      </c>
      <c r="L15" s="121">
        <f t="shared" ref="L15:L46" si="2">ROUND(E15*F15,2)</f>
        <v>0</v>
      </c>
      <c r="M15" s="121">
        <f t="shared" ref="M15:M46" si="3">ROUND(E15*H15,2)</f>
        <v>0</v>
      </c>
      <c r="N15" s="121">
        <f t="shared" ref="N15:N46" si="4">ROUND(E15*I15,2)</f>
        <v>0</v>
      </c>
      <c r="O15" s="121">
        <f t="shared" ref="O15:O46" si="5">ROUND(E15*J15,2)</f>
        <v>0</v>
      </c>
      <c r="P15" s="150">
        <f t="shared" ref="P15:P18" si="6">ROUND(M15+N15+O15,2)</f>
        <v>0</v>
      </c>
    </row>
    <row r="16" spans="1:16" s="34" customFormat="1" ht="13.5" customHeight="1" x14ac:dyDescent="0.25">
      <c r="A16" s="151">
        <v>1</v>
      </c>
      <c r="B16" s="113"/>
      <c r="C16" s="122" t="s">
        <v>60</v>
      </c>
      <c r="D16" s="123"/>
      <c r="E16" s="124"/>
      <c r="F16" s="118"/>
      <c r="G16" s="119"/>
      <c r="H16" s="119">
        <f t="shared" si="0"/>
        <v>0</v>
      </c>
      <c r="I16" s="125"/>
      <c r="J16" s="111"/>
      <c r="K16" s="119">
        <f t="shared" si="1"/>
        <v>0</v>
      </c>
      <c r="L16" s="121">
        <f t="shared" si="2"/>
        <v>0</v>
      </c>
      <c r="M16" s="121">
        <f t="shared" si="3"/>
        <v>0</v>
      </c>
      <c r="N16" s="121">
        <f t="shared" si="4"/>
        <v>0</v>
      </c>
      <c r="O16" s="121">
        <f t="shared" si="5"/>
        <v>0</v>
      </c>
      <c r="P16" s="150">
        <f t="shared" si="6"/>
        <v>0</v>
      </c>
    </row>
    <row r="17" spans="1:16" s="34" customFormat="1" x14ac:dyDescent="0.25">
      <c r="A17" s="152">
        <v>1.1000000000000001</v>
      </c>
      <c r="B17" s="113"/>
      <c r="C17" s="126" t="s">
        <v>61</v>
      </c>
      <c r="D17" s="127" t="s">
        <v>62</v>
      </c>
      <c r="E17" s="128">
        <v>1</v>
      </c>
      <c r="F17" s="118"/>
      <c r="G17" s="119"/>
      <c r="H17" s="119">
        <f t="shared" si="0"/>
        <v>0</v>
      </c>
      <c r="I17" s="125"/>
      <c r="J17" s="111"/>
      <c r="K17" s="119">
        <f t="shared" si="1"/>
        <v>0</v>
      </c>
      <c r="L17" s="121">
        <f t="shared" si="2"/>
        <v>0</v>
      </c>
      <c r="M17" s="121">
        <f t="shared" si="3"/>
        <v>0</v>
      </c>
      <c r="N17" s="121">
        <f t="shared" si="4"/>
        <v>0</v>
      </c>
      <c r="O17" s="121">
        <f t="shared" si="5"/>
        <v>0</v>
      </c>
      <c r="P17" s="150">
        <f t="shared" si="6"/>
        <v>0</v>
      </c>
    </row>
    <row r="18" spans="1:16" s="34" customFormat="1" x14ac:dyDescent="0.25">
      <c r="A18" s="152">
        <v>1.2</v>
      </c>
      <c r="B18" s="113"/>
      <c r="C18" s="129" t="s">
        <v>63</v>
      </c>
      <c r="D18" s="130" t="s">
        <v>50</v>
      </c>
      <c r="E18" s="130">
        <v>275</v>
      </c>
      <c r="F18" s="118"/>
      <c r="G18" s="119"/>
      <c r="H18" s="119">
        <f t="shared" si="0"/>
        <v>0</v>
      </c>
      <c r="I18" s="125"/>
      <c r="J18" s="111"/>
      <c r="K18" s="119">
        <f t="shared" si="1"/>
        <v>0</v>
      </c>
      <c r="L18" s="121">
        <f t="shared" si="2"/>
        <v>0</v>
      </c>
      <c r="M18" s="121">
        <f t="shared" si="3"/>
        <v>0</v>
      </c>
      <c r="N18" s="121">
        <f t="shared" si="4"/>
        <v>0</v>
      </c>
      <c r="O18" s="121">
        <f t="shared" si="5"/>
        <v>0</v>
      </c>
      <c r="P18" s="150">
        <f t="shared" si="6"/>
        <v>0</v>
      </c>
    </row>
    <row r="19" spans="1:16" s="34" customFormat="1" ht="25.5" x14ac:dyDescent="0.25">
      <c r="A19" s="152">
        <v>1.3</v>
      </c>
      <c r="B19" s="113"/>
      <c r="C19" s="129" t="s">
        <v>87</v>
      </c>
      <c r="D19" s="130" t="s">
        <v>50</v>
      </c>
      <c r="E19" s="130">
        <v>48</v>
      </c>
      <c r="F19" s="118"/>
      <c r="G19" s="119"/>
      <c r="H19" s="119"/>
      <c r="I19" s="125"/>
      <c r="J19" s="111"/>
      <c r="K19" s="119"/>
      <c r="L19" s="121"/>
      <c r="M19" s="121"/>
      <c r="N19" s="121"/>
      <c r="O19" s="121"/>
      <c r="P19" s="150"/>
    </row>
    <row r="20" spans="1:16" s="34" customFormat="1" x14ac:dyDescent="0.25">
      <c r="A20" s="149"/>
      <c r="B20" s="113"/>
      <c r="C20" s="131"/>
      <c r="D20" s="132"/>
      <c r="E20" s="132"/>
      <c r="F20" s="118"/>
      <c r="G20" s="119"/>
      <c r="H20" s="119">
        <f>ROUND(F20*G20,2)</f>
        <v>0</v>
      </c>
      <c r="I20" s="125"/>
      <c r="J20" s="111"/>
      <c r="K20" s="119">
        <f t="shared" si="1"/>
        <v>0</v>
      </c>
      <c r="L20" s="121">
        <f t="shared" si="2"/>
        <v>0</v>
      </c>
      <c r="M20" s="121">
        <f t="shared" si="3"/>
        <v>0</v>
      </c>
      <c r="N20" s="121">
        <f t="shared" si="4"/>
        <v>0</v>
      </c>
      <c r="O20" s="121">
        <f t="shared" si="5"/>
        <v>0</v>
      </c>
      <c r="P20" s="150">
        <f t="shared" ref="P20:P49" si="7">ROUND(M20+N20+O20,2)</f>
        <v>0</v>
      </c>
    </row>
    <row r="21" spans="1:16" s="34" customFormat="1" x14ac:dyDescent="0.25">
      <c r="A21" s="153">
        <v>2</v>
      </c>
      <c r="B21" s="113"/>
      <c r="C21" s="133" t="s">
        <v>64</v>
      </c>
      <c r="D21" s="134"/>
      <c r="E21" s="135"/>
      <c r="F21" s="118"/>
      <c r="G21" s="119"/>
      <c r="H21" s="119">
        <f t="shared" ref="H21:H49" si="8">ROUND(F21*G21,2)</f>
        <v>0</v>
      </c>
      <c r="I21" s="125"/>
      <c r="J21" s="111"/>
      <c r="K21" s="119">
        <f t="shared" si="1"/>
        <v>0</v>
      </c>
      <c r="L21" s="121">
        <f t="shared" si="2"/>
        <v>0</v>
      </c>
      <c r="M21" s="121">
        <f t="shared" si="3"/>
        <v>0</v>
      </c>
      <c r="N21" s="121">
        <f t="shared" si="4"/>
        <v>0</v>
      </c>
      <c r="O21" s="121">
        <f t="shared" si="5"/>
        <v>0</v>
      </c>
      <c r="P21" s="150">
        <f t="shared" si="7"/>
        <v>0</v>
      </c>
    </row>
    <row r="22" spans="1:16" s="34" customFormat="1" x14ac:dyDescent="0.25">
      <c r="A22" s="149">
        <v>2.1</v>
      </c>
      <c r="B22" s="113"/>
      <c r="C22" s="131" t="s">
        <v>65</v>
      </c>
      <c r="D22" s="113" t="s">
        <v>48</v>
      </c>
      <c r="E22" s="136">
        <v>258.07</v>
      </c>
      <c r="F22" s="118"/>
      <c r="G22" s="119"/>
      <c r="H22" s="119">
        <f t="shared" si="8"/>
        <v>0</v>
      </c>
      <c r="I22" s="125"/>
      <c r="J22" s="111"/>
      <c r="K22" s="119">
        <f t="shared" si="1"/>
        <v>0</v>
      </c>
      <c r="L22" s="121">
        <f t="shared" si="2"/>
        <v>0</v>
      </c>
      <c r="M22" s="121">
        <f t="shared" si="3"/>
        <v>0</v>
      </c>
      <c r="N22" s="121">
        <f t="shared" si="4"/>
        <v>0</v>
      </c>
      <c r="O22" s="121">
        <f t="shared" si="5"/>
        <v>0</v>
      </c>
      <c r="P22" s="150">
        <f t="shared" si="7"/>
        <v>0</v>
      </c>
    </row>
    <row r="23" spans="1:16" s="34" customFormat="1" x14ac:dyDescent="0.25">
      <c r="A23" s="149">
        <v>2.2000000000000002</v>
      </c>
      <c r="B23" s="113"/>
      <c r="C23" s="131" t="s">
        <v>66</v>
      </c>
      <c r="D23" s="113" t="s">
        <v>48</v>
      </c>
      <c r="E23" s="136">
        <v>258.07</v>
      </c>
      <c r="F23" s="118"/>
      <c r="G23" s="119"/>
      <c r="H23" s="119">
        <f t="shared" si="8"/>
        <v>0</v>
      </c>
      <c r="I23" s="125"/>
      <c r="J23" s="111"/>
      <c r="K23" s="119">
        <f t="shared" si="1"/>
        <v>0</v>
      </c>
      <c r="L23" s="121">
        <f t="shared" si="2"/>
        <v>0</v>
      </c>
      <c r="M23" s="121">
        <f t="shared" si="3"/>
        <v>0</v>
      </c>
      <c r="N23" s="121">
        <f t="shared" si="4"/>
        <v>0</v>
      </c>
      <c r="O23" s="121">
        <f t="shared" si="5"/>
        <v>0</v>
      </c>
      <c r="P23" s="150">
        <f t="shared" si="7"/>
        <v>0</v>
      </c>
    </row>
    <row r="24" spans="1:16" s="34" customFormat="1" x14ac:dyDescent="0.25">
      <c r="A24" s="149"/>
      <c r="B24" s="113"/>
      <c r="C24" s="137" t="s">
        <v>67</v>
      </c>
      <c r="D24" s="123" t="s">
        <v>50</v>
      </c>
      <c r="E24" s="136">
        <v>82.58</v>
      </c>
      <c r="F24" s="118"/>
      <c r="G24" s="119"/>
      <c r="H24" s="119">
        <f t="shared" si="8"/>
        <v>0</v>
      </c>
      <c r="I24" s="125"/>
      <c r="J24" s="111"/>
      <c r="K24" s="119">
        <f t="shared" si="1"/>
        <v>0</v>
      </c>
      <c r="L24" s="121">
        <f t="shared" si="2"/>
        <v>0</v>
      </c>
      <c r="M24" s="121">
        <f t="shared" si="3"/>
        <v>0</v>
      </c>
      <c r="N24" s="121">
        <f t="shared" si="4"/>
        <v>0</v>
      </c>
      <c r="O24" s="121">
        <f t="shared" si="5"/>
        <v>0</v>
      </c>
      <c r="P24" s="150">
        <f t="shared" si="7"/>
        <v>0</v>
      </c>
    </row>
    <row r="25" spans="1:16" s="34" customFormat="1" x14ac:dyDescent="0.25">
      <c r="A25" s="149">
        <v>2.2999999999999998</v>
      </c>
      <c r="B25" s="113"/>
      <c r="C25" s="131" t="s">
        <v>68</v>
      </c>
      <c r="D25" s="132" t="s">
        <v>48</v>
      </c>
      <c r="E25" s="136">
        <v>258.07</v>
      </c>
      <c r="F25" s="118"/>
      <c r="G25" s="119"/>
      <c r="H25" s="119"/>
      <c r="I25" s="125"/>
      <c r="J25" s="111"/>
      <c r="K25" s="119"/>
      <c r="L25" s="121"/>
      <c r="M25" s="121"/>
      <c r="N25" s="121"/>
      <c r="O25" s="121"/>
      <c r="P25" s="150"/>
    </row>
    <row r="26" spans="1:16" s="34" customFormat="1" x14ac:dyDescent="0.25">
      <c r="A26" s="149"/>
      <c r="B26" s="113"/>
      <c r="C26" s="137" t="s">
        <v>69</v>
      </c>
      <c r="D26" s="132" t="s">
        <v>48</v>
      </c>
      <c r="E26" s="136">
        <v>258.07</v>
      </c>
      <c r="F26" s="118"/>
      <c r="G26" s="119"/>
      <c r="H26" s="119"/>
      <c r="I26" s="125"/>
      <c r="J26" s="111"/>
      <c r="K26" s="119"/>
      <c r="L26" s="121"/>
      <c r="M26" s="121"/>
      <c r="N26" s="121"/>
      <c r="O26" s="121"/>
      <c r="P26" s="150"/>
    </row>
    <row r="27" spans="1:16" s="34" customFormat="1" ht="25.5" x14ac:dyDescent="0.25">
      <c r="A27" s="149">
        <v>2.4</v>
      </c>
      <c r="B27" s="113"/>
      <c r="C27" s="131" t="s">
        <v>70</v>
      </c>
      <c r="D27" s="132" t="s">
        <v>48</v>
      </c>
      <c r="E27" s="136">
        <v>258.07</v>
      </c>
      <c r="F27" s="118"/>
      <c r="G27" s="119"/>
      <c r="H27" s="119">
        <f t="shared" si="8"/>
        <v>0</v>
      </c>
      <c r="I27" s="125"/>
      <c r="J27" s="111"/>
      <c r="K27" s="119">
        <f t="shared" si="1"/>
        <v>0</v>
      </c>
      <c r="L27" s="121">
        <f t="shared" si="2"/>
        <v>0</v>
      </c>
      <c r="M27" s="121">
        <f t="shared" si="3"/>
        <v>0</v>
      </c>
      <c r="N27" s="121">
        <f t="shared" si="4"/>
        <v>0</v>
      </c>
      <c r="O27" s="121">
        <f t="shared" si="5"/>
        <v>0</v>
      </c>
      <c r="P27" s="150">
        <f t="shared" si="7"/>
        <v>0</v>
      </c>
    </row>
    <row r="28" spans="1:16" s="34" customFormat="1" x14ac:dyDescent="0.25">
      <c r="A28" s="149"/>
      <c r="B28" s="113"/>
      <c r="C28" s="137" t="s">
        <v>49</v>
      </c>
      <c r="D28" s="132" t="s">
        <v>48</v>
      </c>
      <c r="E28" s="132">
        <v>38.71</v>
      </c>
      <c r="F28" s="118"/>
      <c r="G28" s="119"/>
      <c r="H28" s="119">
        <f t="shared" si="8"/>
        <v>0</v>
      </c>
      <c r="I28" s="125"/>
      <c r="J28" s="111"/>
      <c r="K28" s="119">
        <f t="shared" si="1"/>
        <v>0</v>
      </c>
      <c r="L28" s="121">
        <f t="shared" si="2"/>
        <v>0</v>
      </c>
      <c r="M28" s="121">
        <f t="shared" si="3"/>
        <v>0</v>
      </c>
      <c r="N28" s="121">
        <f t="shared" si="4"/>
        <v>0</v>
      </c>
      <c r="O28" s="121">
        <f t="shared" si="5"/>
        <v>0</v>
      </c>
      <c r="P28" s="150">
        <f t="shared" si="7"/>
        <v>0</v>
      </c>
    </row>
    <row r="29" spans="1:16" s="34" customFormat="1" ht="25.5" x14ac:dyDescent="0.25">
      <c r="A29" s="149">
        <v>2.5</v>
      </c>
      <c r="B29" s="113"/>
      <c r="C29" s="131" t="s">
        <v>71</v>
      </c>
      <c r="D29" s="113" t="s">
        <v>48</v>
      </c>
      <c r="E29" s="136">
        <v>258.07</v>
      </c>
      <c r="F29" s="118"/>
      <c r="G29" s="119"/>
      <c r="H29" s="119">
        <f t="shared" si="8"/>
        <v>0</v>
      </c>
      <c r="I29" s="125"/>
      <c r="J29" s="111"/>
      <c r="K29" s="119">
        <f t="shared" si="1"/>
        <v>0</v>
      </c>
      <c r="L29" s="121">
        <f t="shared" si="2"/>
        <v>0</v>
      </c>
      <c r="M29" s="121">
        <f t="shared" si="3"/>
        <v>0</v>
      </c>
      <c r="N29" s="121">
        <f t="shared" si="4"/>
        <v>0</v>
      </c>
      <c r="O29" s="121">
        <f t="shared" si="5"/>
        <v>0</v>
      </c>
      <c r="P29" s="150">
        <f t="shared" si="7"/>
        <v>0</v>
      </c>
    </row>
    <row r="30" spans="1:16" s="34" customFormat="1" x14ac:dyDescent="0.25">
      <c r="A30" s="149"/>
      <c r="B30" s="113"/>
      <c r="C30" s="137" t="s">
        <v>49</v>
      </c>
      <c r="D30" s="113" t="s">
        <v>50</v>
      </c>
      <c r="E30" s="132">
        <v>38.71</v>
      </c>
      <c r="F30" s="118"/>
      <c r="G30" s="119"/>
      <c r="H30" s="119">
        <f t="shared" si="8"/>
        <v>0</v>
      </c>
      <c r="I30" s="125"/>
      <c r="J30" s="111"/>
      <c r="K30" s="119">
        <f t="shared" si="1"/>
        <v>0</v>
      </c>
      <c r="L30" s="121">
        <f t="shared" si="2"/>
        <v>0</v>
      </c>
      <c r="M30" s="121">
        <f t="shared" si="3"/>
        <v>0</v>
      </c>
      <c r="N30" s="121">
        <f t="shared" si="4"/>
        <v>0</v>
      </c>
      <c r="O30" s="121">
        <f t="shared" si="5"/>
        <v>0</v>
      </c>
      <c r="P30" s="150">
        <f t="shared" si="7"/>
        <v>0</v>
      </c>
    </row>
    <row r="31" spans="1:16" s="34" customFormat="1" ht="25.5" x14ac:dyDescent="0.25">
      <c r="A31" s="149">
        <v>2.6</v>
      </c>
      <c r="B31" s="113"/>
      <c r="C31" s="131" t="s">
        <v>72</v>
      </c>
      <c r="D31" s="113" t="s">
        <v>48</v>
      </c>
      <c r="E31" s="136">
        <v>258.07</v>
      </c>
      <c r="F31" s="118"/>
      <c r="G31" s="119"/>
      <c r="H31" s="119">
        <f>ROUND(F31*G31,2)</f>
        <v>0</v>
      </c>
      <c r="I31" s="125"/>
      <c r="J31" s="111"/>
      <c r="K31" s="119">
        <f t="shared" si="1"/>
        <v>0</v>
      </c>
      <c r="L31" s="121">
        <f t="shared" si="2"/>
        <v>0</v>
      </c>
      <c r="M31" s="121">
        <f t="shared" si="3"/>
        <v>0</v>
      </c>
      <c r="N31" s="121">
        <f t="shared" si="4"/>
        <v>0</v>
      </c>
      <c r="O31" s="121">
        <f t="shared" si="5"/>
        <v>0</v>
      </c>
      <c r="P31" s="150">
        <f t="shared" si="7"/>
        <v>0</v>
      </c>
    </row>
    <row r="32" spans="1:16" s="34" customFormat="1" x14ac:dyDescent="0.25">
      <c r="A32" s="149"/>
      <c r="B32" s="113"/>
      <c r="C32" s="137" t="s">
        <v>49</v>
      </c>
      <c r="D32" s="113" t="s">
        <v>50</v>
      </c>
      <c r="E32" s="136">
        <v>10.32</v>
      </c>
      <c r="F32" s="118"/>
      <c r="G32" s="119"/>
      <c r="H32" s="119">
        <f t="shared" si="8"/>
        <v>0</v>
      </c>
      <c r="I32" s="125"/>
      <c r="J32" s="111"/>
      <c r="K32" s="119">
        <f t="shared" si="1"/>
        <v>0</v>
      </c>
      <c r="L32" s="121">
        <f t="shared" si="2"/>
        <v>0</v>
      </c>
      <c r="M32" s="121">
        <f t="shared" si="3"/>
        <v>0</v>
      </c>
      <c r="N32" s="121">
        <f t="shared" si="4"/>
        <v>0</v>
      </c>
      <c r="O32" s="121">
        <f t="shared" si="5"/>
        <v>0</v>
      </c>
      <c r="P32" s="150">
        <f t="shared" si="7"/>
        <v>0</v>
      </c>
    </row>
    <row r="33" spans="1:16" s="34" customFormat="1" x14ac:dyDescent="0.25">
      <c r="A33" s="149">
        <v>2.7</v>
      </c>
      <c r="B33" s="113"/>
      <c r="C33" s="131" t="s">
        <v>73</v>
      </c>
      <c r="D33" s="113" t="s">
        <v>48</v>
      </c>
      <c r="E33" s="136">
        <v>258.07</v>
      </c>
      <c r="F33" s="118"/>
      <c r="G33" s="119"/>
      <c r="H33" s="119">
        <f t="shared" si="8"/>
        <v>0</v>
      </c>
      <c r="I33" s="125"/>
      <c r="J33" s="111"/>
      <c r="K33" s="119">
        <f t="shared" si="1"/>
        <v>0</v>
      </c>
      <c r="L33" s="121">
        <f t="shared" si="2"/>
        <v>0</v>
      </c>
      <c r="M33" s="121">
        <f t="shared" si="3"/>
        <v>0</v>
      </c>
      <c r="N33" s="121">
        <f t="shared" si="4"/>
        <v>0</v>
      </c>
      <c r="O33" s="121">
        <f t="shared" si="5"/>
        <v>0</v>
      </c>
      <c r="P33" s="150">
        <f t="shared" si="7"/>
        <v>0</v>
      </c>
    </row>
    <row r="34" spans="1:16" s="34" customFormat="1" x14ac:dyDescent="0.25">
      <c r="A34" s="149"/>
      <c r="B34" s="113"/>
      <c r="C34" s="137" t="s">
        <v>74</v>
      </c>
      <c r="D34" s="113" t="s">
        <v>48</v>
      </c>
      <c r="E34" s="136">
        <v>258.07</v>
      </c>
      <c r="F34" s="118"/>
      <c r="G34" s="119"/>
      <c r="H34" s="119"/>
      <c r="I34" s="125"/>
      <c r="J34" s="111"/>
      <c r="K34" s="119"/>
      <c r="L34" s="121">
        <f t="shared" si="2"/>
        <v>0</v>
      </c>
      <c r="M34" s="121"/>
      <c r="N34" s="121">
        <f t="shared" si="4"/>
        <v>0</v>
      </c>
      <c r="O34" s="121">
        <f t="shared" si="5"/>
        <v>0</v>
      </c>
      <c r="P34" s="150"/>
    </row>
    <row r="35" spans="1:16" s="34" customFormat="1" ht="25.5" x14ac:dyDescent="0.25">
      <c r="A35" s="149">
        <v>2.8</v>
      </c>
      <c r="B35" s="113"/>
      <c r="C35" s="131" t="s">
        <v>75</v>
      </c>
      <c r="D35" s="116" t="s">
        <v>53</v>
      </c>
      <c r="E35" s="117">
        <v>100</v>
      </c>
      <c r="F35" s="118"/>
      <c r="G35" s="119"/>
      <c r="H35" s="119"/>
      <c r="I35" s="125"/>
      <c r="J35" s="111"/>
      <c r="K35" s="119"/>
      <c r="L35" s="121"/>
      <c r="M35" s="121"/>
      <c r="N35" s="121"/>
      <c r="O35" s="121"/>
      <c r="P35" s="150"/>
    </row>
    <row r="36" spans="1:16" s="34" customFormat="1" x14ac:dyDescent="0.25">
      <c r="A36" s="149"/>
      <c r="B36" s="113"/>
      <c r="C36" s="138" t="s">
        <v>76</v>
      </c>
      <c r="D36" s="116" t="s">
        <v>53</v>
      </c>
      <c r="E36" s="117">
        <v>100</v>
      </c>
      <c r="F36" s="118"/>
      <c r="G36" s="119"/>
      <c r="H36" s="119"/>
      <c r="I36" s="125"/>
      <c r="J36" s="111"/>
      <c r="K36" s="119"/>
      <c r="L36" s="121"/>
      <c r="M36" s="121"/>
      <c r="N36" s="121"/>
      <c r="O36" s="121"/>
      <c r="P36" s="150"/>
    </row>
    <row r="37" spans="1:16" s="34" customFormat="1" x14ac:dyDescent="0.25">
      <c r="A37" s="149"/>
      <c r="B37" s="113"/>
      <c r="C37" s="138" t="s">
        <v>77</v>
      </c>
      <c r="D37" s="116" t="s">
        <v>50</v>
      </c>
      <c r="E37" s="117">
        <v>4.4000000000000004</v>
      </c>
      <c r="F37" s="118"/>
      <c r="G37" s="119"/>
      <c r="H37" s="119"/>
      <c r="I37" s="125"/>
      <c r="J37" s="111"/>
      <c r="K37" s="119"/>
      <c r="L37" s="121"/>
      <c r="M37" s="121"/>
      <c r="N37" s="121"/>
      <c r="O37" s="121"/>
      <c r="P37" s="150"/>
    </row>
    <row r="38" spans="1:16" s="34" customFormat="1" x14ac:dyDescent="0.25">
      <c r="A38" s="154"/>
      <c r="B38" s="113"/>
      <c r="C38" s="131"/>
      <c r="D38" s="132"/>
      <c r="E38" s="132"/>
      <c r="F38" s="118"/>
      <c r="G38" s="119"/>
      <c r="H38" s="119">
        <f t="shared" si="8"/>
        <v>0</v>
      </c>
      <c r="I38" s="125"/>
      <c r="J38" s="111"/>
      <c r="K38" s="119">
        <f t="shared" si="1"/>
        <v>0</v>
      </c>
      <c r="L38" s="121">
        <f t="shared" si="2"/>
        <v>0</v>
      </c>
      <c r="M38" s="121">
        <f t="shared" si="3"/>
        <v>0</v>
      </c>
      <c r="N38" s="121">
        <f t="shared" si="4"/>
        <v>0</v>
      </c>
      <c r="O38" s="121">
        <f t="shared" si="5"/>
        <v>0</v>
      </c>
      <c r="P38" s="150">
        <f t="shared" si="7"/>
        <v>0</v>
      </c>
    </row>
    <row r="39" spans="1:16" s="34" customFormat="1" x14ac:dyDescent="0.25">
      <c r="A39" s="152">
        <v>3</v>
      </c>
      <c r="B39" s="113"/>
      <c r="C39" s="122" t="s">
        <v>78</v>
      </c>
      <c r="D39" s="123"/>
      <c r="E39" s="128"/>
      <c r="F39" s="118"/>
      <c r="G39" s="119"/>
      <c r="H39" s="119">
        <f t="shared" si="8"/>
        <v>0</v>
      </c>
      <c r="I39" s="125"/>
      <c r="J39" s="111"/>
      <c r="K39" s="119">
        <f t="shared" si="1"/>
        <v>0</v>
      </c>
      <c r="L39" s="121">
        <f t="shared" si="2"/>
        <v>0</v>
      </c>
      <c r="M39" s="121">
        <f t="shared" si="3"/>
        <v>0</v>
      </c>
      <c r="N39" s="121">
        <f t="shared" si="4"/>
        <v>0</v>
      </c>
      <c r="O39" s="121">
        <f t="shared" si="5"/>
        <v>0</v>
      </c>
      <c r="P39" s="150">
        <f t="shared" si="7"/>
        <v>0</v>
      </c>
    </row>
    <row r="40" spans="1:16" s="34" customFormat="1" x14ac:dyDescent="0.25">
      <c r="A40" s="149">
        <v>3.1</v>
      </c>
      <c r="B40" s="113"/>
      <c r="C40" s="131" t="s">
        <v>65</v>
      </c>
      <c r="D40" s="113" t="s">
        <v>48</v>
      </c>
      <c r="E40" s="139">
        <v>111</v>
      </c>
      <c r="F40" s="118"/>
      <c r="G40" s="119"/>
      <c r="H40" s="119">
        <f>ROUND(F40*G40,2)</f>
        <v>0</v>
      </c>
      <c r="I40" s="125"/>
      <c r="J40" s="111"/>
      <c r="K40" s="119">
        <f t="shared" si="1"/>
        <v>0</v>
      </c>
      <c r="L40" s="121">
        <f t="shared" si="2"/>
        <v>0</v>
      </c>
      <c r="M40" s="121">
        <f t="shared" si="3"/>
        <v>0</v>
      </c>
      <c r="N40" s="121">
        <f t="shared" si="4"/>
        <v>0</v>
      </c>
      <c r="O40" s="121">
        <f t="shared" si="5"/>
        <v>0</v>
      </c>
      <c r="P40" s="150">
        <f t="shared" si="7"/>
        <v>0</v>
      </c>
    </row>
    <row r="41" spans="1:16" s="34" customFormat="1" x14ac:dyDescent="0.25">
      <c r="A41" s="149">
        <v>3.2</v>
      </c>
      <c r="B41" s="113"/>
      <c r="C41" s="131" t="s">
        <v>79</v>
      </c>
      <c r="D41" s="113" t="s">
        <v>48</v>
      </c>
      <c r="E41" s="139">
        <v>111</v>
      </c>
      <c r="F41" s="118"/>
      <c r="G41" s="119"/>
      <c r="H41" s="119">
        <f t="shared" si="8"/>
        <v>0</v>
      </c>
      <c r="I41" s="125"/>
      <c r="J41" s="111"/>
      <c r="K41" s="119">
        <f t="shared" si="1"/>
        <v>0</v>
      </c>
      <c r="L41" s="121">
        <f t="shared" si="2"/>
        <v>0</v>
      </c>
      <c r="M41" s="121">
        <f t="shared" si="3"/>
        <v>0</v>
      </c>
      <c r="N41" s="121">
        <f t="shared" si="4"/>
        <v>0</v>
      </c>
      <c r="O41" s="121">
        <f t="shared" si="5"/>
        <v>0</v>
      </c>
      <c r="P41" s="150">
        <f t="shared" si="7"/>
        <v>0</v>
      </c>
    </row>
    <row r="42" spans="1:16" s="34" customFormat="1" x14ac:dyDescent="0.25">
      <c r="A42" s="149"/>
      <c r="B42" s="113"/>
      <c r="C42" s="137" t="s">
        <v>67</v>
      </c>
      <c r="D42" s="123" t="s">
        <v>50</v>
      </c>
      <c r="E42" s="139">
        <v>35.5</v>
      </c>
      <c r="F42" s="118"/>
      <c r="G42" s="119"/>
      <c r="H42" s="119">
        <f t="shared" si="8"/>
        <v>0</v>
      </c>
      <c r="I42" s="125"/>
      <c r="J42" s="111"/>
      <c r="K42" s="119">
        <f t="shared" si="1"/>
        <v>0</v>
      </c>
      <c r="L42" s="121">
        <f t="shared" si="2"/>
        <v>0</v>
      </c>
      <c r="M42" s="121">
        <f t="shared" si="3"/>
        <v>0</v>
      </c>
      <c r="N42" s="121">
        <f t="shared" si="4"/>
        <v>0</v>
      </c>
      <c r="O42" s="121">
        <f t="shared" si="5"/>
        <v>0</v>
      </c>
      <c r="P42" s="150">
        <f t="shared" si="7"/>
        <v>0</v>
      </c>
    </row>
    <row r="43" spans="1:16" s="34" customFormat="1" x14ac:dyDescent="0.25">
      <c r="A43" s="149">
        <v>3.3</v>
      </c>
      <c r="B43" s="113"/>
      <c r="C43" s="131" t="s">
        <v>68</v>
      </c>
      <c r="D43" s="123" t="s">
        <v>48</v>
      </c>
      <c r="E43" s="139">
        <v>111</v>
      </c>
      <c r="F43" s="118"/>
      <c r="G43" s="119"/>
      <c r="H43" s="119"/>
      <c r="I43" s="125"/>
      <c r="J43" s="111"/>
      <c r="K43" s="119"/>
      <c r="L43" s="121">
        <f t="shared" si="2"/>
        <v>0</v>
      </c>
      <c r="M43" s="121"/>
      <c r="N43" s="121">
        <f t="shared" si="4"/>
        <v>0</v>
      </c>
      <c r="O43" s="121">
        <f t="shared" si="5"/>
        <v>0</v>
      </c>
      <c r="P43" s="150"/>
    </row>
    <row r="44" spans="1:16" s="34" customFormat="1" x14ac:dyDescent="0.25">
      <c r="A44" s="149"/>
      <c r="B44" s="113"/>
      <c r="C44" s="137" t="s">
        <v>69</v>
      </c>
      <c r="D44" s="123" t="s">
        <v>48</v>
      </c>
      <c r="E44" s="139">
        <v>111</v>
      </c>
      <c r="F44" s="118"/>
      <c r="G44" s="119"/>
      <c r="H44" s="119"/>
      <c r="I44" s="125"/>
      <c r="J44" s="111"/>
      <c r="K44" s="119"/>
      <c r="L44" s="121">
        <f t="shared" si="2"/>
        <v>0</v>
      </c>
      <c r="M44" s="121"/>
      <c r="N44" s="121">
        <f t="shared" si="4"/>
        <v>0</v>
      </c>
      <c r="O44" s="121">
        <f t="shared" si="5"/>
        <v>0</v>
      </c>
      <c r="P44" s="150"/>
    </row>
    <row r="45" spans="1:16" s="34" customFormat="1" ht="25.5" x14ac:dyDescent="0.25">
      <c r="A45" s="149">
        <v>3.4</v>
      </c>
      <c r="B45" s="113"/>
      <c r="C45" s="131" t="s">
        <v>70</v>
      </c>
      <c r="D45" s="132" t="s">
        <v>48</v>
      </c>
      <c r="E45" s="136">
        <v>111</v>
      </c>
      <c r="F45" s="118"/>
      <c r="G45" s="119"/>
      <c r="H45" s="119">
        <f t="shared" si="8"/>
        <v>0</v>
      </c>
      <c r="I45" s="125"/>
      <c r="J45" s="111"/>
      <c r="K45" s="119">
        <f t="shared" si="1"/>
        <v>0</v>
      </c>
      <c r="L45" s="121">
        <f t="shared" si="2"/>
        <v>0</v>
      </c>
      <c r="M45" s="121">
        <f t="shared" si="3"/>
        <v>0</v>
      </c>
      <c r="N45" s="121">
        <f t="shared" si="4"/>
        <v>0</v>
      </c>
      <c r="O45" s="121">
        <f t="shared" si="5"/>
        <v>0</v>
      </c>
      <c r="P45" s="150">
        <f t="shared" si="7"/>
        <v>0</v>
      </c>
    </row>
    <row r="46" spans="1:16" s="34" customFormat="1" x14ac:dyDescent="0.25">
      <c r="A46" s="149"/>
      <c r="B46" s="113"/>
      <c r="C46" s="137" t="s">
        <v>49</v>
      </c>
      <c r="D46" s="132" t="s">
        <v>48</v>
      </c>
      <c r="E46" s="132">
        <v>16.649999999999999</v>
      </c>
      <c r="F46" s="118"/>
      <c r="G46" s="119"/>
      <c r="H46" s="119">
        <f t="shared" si="8"/>
        <v>0</v>
      </c>
      <c r="I46" s="125"/>
      <c r="J46" s="111"/>
      <c r="K46" s="119">
        <f t="shared" si="1"/>
        <v>0</v>
      </c>
      <c r="L46" s="121">
        <f t="shared" si="2"/>
        <v>0</v>
      </c>
      <c r="M46" s="121">
        <f t="shared" si="3"/>
        <v>0</v>
      </c>
      <c r="N46" s="121">
        <f t="shared" si="4"/>
        <v>0</v>
      </c>
      <c r="O46" s="121">
        <f t="shared" si="5"/>
        <v>0</v>
      </c>
      <c r="P46" s="150">
        <f t="shared" si="7"/>
        <v>0</v>
      </c>
    </row>
    <row r="47" spans="1:16" s="34" customFormat="1" ht="25.5" x14ac:dyDescent="0.25">
      <c r="A47" s="149">
        <v>3.5</v>
      </c>
      <c r="B47" s="113"/>
      <c r="C47" s="131" t="s">
        <v>71</v>
      </c>
      <c r="D47" s="113" t="s">
        <v>48</v>
      </c>
      <c r="E47" s="136">
        <v>111</v>
      </c>
      <c r="F47" s="118"/>
      <c r="G47" s="119"/>
      <c r="H47" s="119">
        <f t="shared" si="8"/>
        <v>0</v>
      </c>
      <c r="I47" s="125"/>
      <c r="J47" s="111"/>
      <c r="K47" s="119">
        <f>ROUND(H47+J47+I47,2)</f>
        <v>0</v>
      </c>
      <c r="L47" s="121">
        <f t="shared" ref="L47:L54" si="9">ROUND(E47*F47,2)</f>
        <v>0</v>
      </c>
      <c r="M47" s="121">
        <f t="shared" ref="M47:M54" si="10">ROUND(E47*H47,2)</f>
        <v>0</v>
      </c>
      <c r="N47" s="121">
        <f t="shared" ref="N47:N54" si="11">ROUND(E47*I47,2)</f>
        <v>0</v>
      </c>
      <c r="O47" s="121">
        <f t="shared" ref="O47:O54" si="12">ROUND(E47*J47,2)</f>
        <v>0</v>
      </c>
      <c r="P47" s="150">
        <f t="shared" si="7"/>
        <v>0</v>
      </c>
    </row>
    <row r="48" spans="1:16" s="34" customFormat="1" x14ac:dyDescent="0.25">
      <c r="A48" s="149"/>
      <c r="B48" s="113"/>
      <c r="C48" s="137" t="s">
        <v>49</v>
      </c>
      <c r="D48" s="113" t="s">
        <v>50</v>
      </c>
      <c r="E48" s="136">
        <v>16.649999999999999</v>
      </c>
      <c r="F48" s="118"/>
      <c r="G48" s="119"/>
      <c r="H48" s="119">
        <f t="shared" si="8"/>
        <v>0</v>
      </c>
      <c r="I48" s="125"/>
      <c r="J48" s="111"/>
      <c r="K48" s="119">
        <f t="shared" ref="K48:K54" si="13">ROUND(H48+J48+I48,2)</f>
        <v>0</v>
      </c>
      <c r="L48" s="121">
        <f t="shared" si="9"/>
        <v>0</v>
      </c>
      <c r="M48" s="121">
        <f t="shared" si="10"/>
        <v>0</v>
      </c>
      <c r="N48" s="121">
        <f t="shared" si="11"/>
        <v>0</v>
      </c>
      <c r="O48" s="121">
        <f t="shared" si="12"/>
        <v>0</v>
      </c>
      <c r="P48" s="150">
        <f t="shared" si="7"/>
        <v>0</v>
      </c>
    </row>
    <row r="49" spans="1:16" s="34" customFormat="1" x14ac:dyDescent="0.25">
      <c r="A49" s="149"/>
      <c r="B49" s="113"/>
      <c r="C49" s="140"/>
      <c r="D49" s="116"/>
      <c r="E49" s="117"/>
      <c r="F49" s="118"/>
      <c r="G49" s="119"/>
      <c r="H49" s="119">
        <f t="shared" si="8"/>
        <v>0</v>
      </c>
      <c r="I49" s="125"/>
      <c r="J49" s="111"/>
      <c r="K49" s="119">
        <f t="shared" si="13"/>
        <v>0</v>
      </c>
      <c r="L49" s="121">
        <f t="shared" si="9"/>
        <v>0</v>
      </c>
      <c r="M49" s="121">
        <f t="shared" si="10"/>
        <v>0</v>
      </c>
      <c r="N49" s="121">
        <f t="shared" si="11"/>
        <v>0</v>
      </c>
      <c r="O49" s="121">
        <f t="shared" si="12"/>
        <v>0</v>
      </c>
      <c r="P49" s="150">
        <f t="shared" si="7"/>
        <v>0</v>
      </c>
    </row>
    <row r="50" spans="1:16" s="34" customFormat="1" x14ac:dyDescent="0.25">
      <c r="A50" s="149">
        <v>4</v>
      </c>
      <c r="B50" s="113"/>
      <c r="C50" s="122" t="s">
        <v>80</v>
      </c>
      <c r="D50" s="123"/>
      <c r="E50" s="113"/>
      <c r="F50" s="118"/>
      <c r="G50" s="119"/>
      <c r="H50" s="119">
        <f t="shared" ref="H50:H51" si="14">ROUND(F50*G50,2)</f>
        <v>0</v>
      </c>
      <c r="I50" s="125"/>
      <c r="J50" s="111"/>
      <c r="K50" s="119">
        <f t="shared" si="13"/>
        <v>0</v>
      </c>
      <c r="L50" s="121">
        <f t="shared" si="9"/>
        <v>0</v>
      </c>
      <c r="M50" s="121">
        <f t="shared" si="10"/>
        <v>0</v>
      </c>
      <c r="N50" s="121">
        <f t="shared" si="11"/>
        <v>0</v>
      </c>
      <c r="O50" s="121">
        <f t="shared" si="12"/>
        <v>0</v>
      </c>
      <c r="P50" s="150">
        <f t="shared" ref="P50:P54" si="15">ROUND(M50+N50+O50,2)</f>
        <v>0</v>
      </c>
    </row>
    <row r="51" spans="1:16" s="34" customFormat="1" x14ac:dyDescent="0.25">
      <c r="A51" s="149">
        <v>4.0999999999999996</v>
      </c>
      <c r="B51" s="113"/>
      <c r="C51" s="131" t="s">
        <v>81</v>
      </c>
      <c r="D51" s="113" t="s">
        <v>48</v>
      </c>
      <c r="E51" s="136">
        <v>609</v>
      </c>
      <c r="F51" s="118"/>
      <c r="G51" s="119"/>
      <c r="H51" s="119">
        <f t="shared" si="14"/>
        <v>0</v>
      </c>
      <c r="I51" s="125"/>
      <c r="J51" s="111"/>
      <c r="K51" s="119">
        <f t="shared" si="13"/>
        <v>0</v>
      </c>
      <c r="L51" s="121">
        <f t="shared" si="9"/>
        <v>0</v>
      </c>
      <c r="M51" s="121">
        <f t="shared" si="10"/>
        <v>0</v>
      </c>
      <c r="N51" s="121">
        <f t="shared" si="11"/>
        <v>0</v>
      </c>
      <c r="O51" s="121">
        <f t="shared" si="12"/>
        <v>0</v>
      </c>
      <c r="P51" s="150">
        <f t="shared" si="15"/>
        <v>0</v>
      </c>
    </row>
    <row r="52" spans="1:16" s="34" customFormat="1" ht="25.5" x14ac:dyDescent="0.25">
      <c r="A52" s="152">
        <v>4.2</v>
      </c>
      <c r="B52" s="113"/>
      <c r="C52" s="141" t="s">
        <v>82</v>
      </c>
      <c r="D52" s="123" t="s">
        <v>48</v>
      </c>
      <c r="E52" s="136">
        <v>609</v>
      </c>
      <c r="F52" s="118"/>
      <c r="G52" s="119"/>
      <c r="H52" s="119"/>
      <c r="I52" s="125"/>
      <c r="J52" s="111"/>
      <c r="K52" s="119"/>
      <c r="L52" s="121"/>
      <c r="M52" s="121"/>
      <c r="N52" s="121"/>
      <c r="O52" s="121"/>
      <c r="P52" s="150"/>
    </row>
    <row r="53" spans="1:16" s="34" customFormat="1" x14ac:dyDescent="0.25">
      <c r="A53" s="152"/>
      <c r="B53" s="113"/>
      <c r="C53" s="137" t="s">
        <v>83</v>
      </c>
      <c r="D53" s="123" t="s">
        <v>50</v>
      </c>
      <c r="E53" s="136">
        <v>91.35</v>
      </c>
      <c r="F53" s="118"/>
      <c r="G53" s="119"/>
      <c r="H53" s="119"/>
      <c r="I53" s="125"/>
      <c r="J53" s="111"/>
      <c r="K53" s="119"/>
      <c r="L53" s="121"/>
      <c r="M53" s="121"/>
      <c r="N53" s="121"/>
      <c r="O53" s="121"/>
      <c r="P53" s="150"/>
    </row>
    <row r="54" spans="1:16" s="34" customFormat="1" x14ac:dyDescent="0.25">
      <c r="A54" s="152"/>
      <c r="B54" s="113"/>
      <c r="C54" s="137" t="s">
        <v>84</v>
      </c>
      <c r="D54" s="123" t="s">
        <v>85</v>
      </c>
      <c r="E54" s="136">
        <v>1</v>
      </c>
      <c r="F54" s="118"/>
      <c r="G54" s="119"/>
      <c r="H54" s="119">
        <f>ROUND(F54*G54,2)</f>
        <v>0</v>
      </c>
      <c r="I54" s="125"/>
      <c r="J54" s="111"/>
      <c r="K54" s="119">
        <f t="shared" si="13"/>
        <v>0</v>
      </c>
      <c r="L54" s="121">
        <f t="shared" si="9"/>
        <v>0</v>
      </c>
      <c r="M54" s="121">
        <f t="shared" si="10"/>
        <v>0</v>
      </c>
      <c r="N54" s="121">
        <f t="shared" si="11"/>
        <v>0</v>
      </c>
      <c r="O54" s="121">
        <f t="shared" si="12"/>
        <v>0</v>
      </c>
      <c r="P54" s="150">
        <f t="shared" si="15"/>
        <v>0</v>
      </c>
    </row>
    <row r="55" spans="1:16" s="34" customFormat="1" ht="13.5" thickBot="1" x14ac:dyDescent="0.3">
      <c r="A55" s="155"/>
      <c r="B55" s="156">
        <v>0</v>
      </c>
      <c r="C55" s="157"/>
      <c r="D55" s="156"/>
      <c r="E55" s="156"/>
      <c r="F55" s="158"/>
      <c r="G55" s="159"/>
      <c r="H55" s="159">
        <f t="shared" ref="H55" si="16">ROUND(F55*G55,2)</f>
        <v>0</v>
      </c>
      <c r="I55" s="160"/>
      <c r="J55" s="161"/>
      <c r="K55" s="159">
        <f t="shared" ref="K55" si="17">ROUND(H55+J55+I55,2)</f>
        <v>0</v>
      </c>
      <c r="L55" s="162">
        <f t="shared" ref="L55" si="18">ROUND(E55*F55,2)</f>
        <v>0</v>
      </c>
      <c r="M55" s="162">
        <f t="shared" ref="M55" si="19">ROUND(E55*H55,2)</f>
        <v>0</v>
      </c>
      <c r="N55" s="162">
        <f t="shared" ref="N55" si="20">ROUND(E55*I55,2)</f>
        <v>0</v>
      </c>
      <c r="O55" s="162">
        <f t="shared" ref="O55" si="21">ROUND(E55*J55,2)</f>
        <v>0</v>
      </c>
      <c r="P55" s="163">
        <f t="shared" ref="P55" si="22">ROUND(M55+N55+O55,2)</f>
        <v>0</v>
      </c>
    </row>
    <row r="56" spans="1:16" s="60" customFormat="1" ht="14.25" customHeight="1" thickBot="1" x14ac:dyDescent="0.3">
      <c r="A56" s="164"/>
      <c r="B56" s="165"/>
      <c r="C56" s="166" t="s">
        <v>56</v>
      </c>
      <c r="D56" s="167"/>
      <c r="E56" s="168"/>
      <c r="F56" s="168"/>
      <c r="G56" s="168"/>
      <c r="H56" s="169"/>
      <c r="I56" s="169"/>
      <c r="J56" s="169"/>
      <c r="K56" s="169"/>
      <c r="L56" s="169">
        <f>SUM(L14:L55)</f>
        <v>0</v>
      </c>
      <c r="M56" s="169">
        <f>SUM(M14:M55)</f>
        <v>0</v>
      </c>
      <c r="N56" s="169">
        <f>SUM(N14:N55)</f>
        <v>0</v>
      </c>
      <c r="O56" s="169">
        <f>SUM(O14:O55)</f>
        <v>0</v>
      </c>
      <c r="P56" s="170">
        <f>SUM(P14:P55)</f>
        <v>0</v>
      </c>
    </row>
    <row r="57" spans="1:16" x14ac:dyDescent="0.2">
      <c r="A57" s="61"/>
      <c r="B57" s="61"/>
      <c r="C57" s="62"/>
      <c r="D57" s="63"/>
      <c r="E57" s="64"/>
    </row>
    <row r="58" spans="1:16" x14ac:dyDescent="0.2">
      <c r="A58" s="61"/>
      <c r="B58" s="61"/>
      <c r="C58" s="62"/>
      <c r="D58" s="63"/>
      <c r="E58" s="64"/>
    </row>
    <row r="59" spans="1:16" x14ac:dyDescent="0.2">
      <c r="D59" s="36"/>
    </row>
    <row r="60" spans="1:16" x14ac:dyDescent="0.2">
      <c r="A60" s="67" t="s">
        <v>28</v>
      </c>
      <c r="B60" s="67"/>
      <c r="C60" s="68"/>
      <c r="D60" s="38"/>
      <c r="E60" s="39"/>
    </row>
    <row r="61" spans="1:16" x14ac:dyDescent="0.2">
      <c r="D61" s="36"/>
      <c r="E61" s="40" t="s">
        <v>11</v>
      </c>
    </row>
    <row r="62" spans="1:16" x14ac:dyDescent="0.2">
      <c r="A62" s="69" t="s">
        <v>29</v>
      </c>
      <c r="B62" s="69"/>
      <c r="D62" s="36"/>
    </row>
    <row r="64" spans="1:16" x14ac:dyDescent="0.2">
      <c r="A64" s="69"/>
      <c r="B64" s="69"/>
      <c r="C64" s="195"/>
      <c r="D64" s="36"/>
      <c r="E64" s="196"/>
    </row>
    <row r="65" spans="1:5" x14ac:dyDescent="0.2">
      <c r="D65" s="36"/>
      <c r="E65" s="40"/>
    </row>
    <row r="66" spans="1:5" x14ac:dyDescent="0.2">
      <c r="A66" s="69"/>
      <c r="B66" s="69"/>
      <c r="D66" s="36"/>
    </row>
  </sheetData>
  <mergeCells count="7">
    <mergeCell ref="L11:P11"/>
    <mergeCell ref="A11:A12"/>
    <mergeCell ref="B11:B12"/>
    <mergeCell ref="C11:C12"/>
    <mergeCell ref="D11:D12"/>
    <mergeCell ref="E11:E12"/>
    <mergeCell ref="F11:K11"/>
  </mergeCells>
  <dataValidations count="1">
    <dataValidation type="list" errorStyle="warning" allowBlank="1" showErrorMessage="1" errorTitle="Brīdinājums" error="Ievadītā vērtība nav sarakstā!" sqref="D17" xr:uid="{00000000-0002-0000-0500-000000000000}">
      <formula1>#REF!</formula1>
    </dataValidation>
  </dataValidations>
  <pageMargins left="0.70866141732283472" right="0.70866141732283472" top="0.55118110236220474" bottom="0.74803149606299213" header="0.31496062992125984" footer="0.31496062992125984"/>
  <pageSetup paperSize="9" scale="70" fitToHeight="2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946526-2228-45ca-ace3-bb8443774ddf" xsi:nil="true"/>
    <lcf76f155ced4ddcb4097134ff3c332f xmlns="9c795397-cf65-421f-b051-f0b326ca9b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06CB72D27CDAE4A90409EFAA7B36A06" ma:contentTypeVersion="18" ma:contentTypeDescription="Izveidot jaunu dokumentu." ma:contentTypeScope="" ma:versionID="c4601355ff80e3f1a5edde90097fea53">
  <xsd:schema xmlns:xsd="http://www.w3.org/2001/XMLSchema" xmlns:xs="http://www.w3.org/2001/XMLSchema" xmlns:p="http://schemas.microsoft.com/office/2006/metadata/properties" xmlns:ns2="19946526-2228-45ca-ace3-bb8443774ddf" xmlns:ns3="9c795397-cf65-421f-b051-f0b326ca9b91" targetNamespace="http://schemas.microsoft.com/office/2006/metadata/properties" ma:root="true" ma:fieldsID="dbac53863195f0af61231337ad2263ba" ns2:_="" ns3:_="">
    <xsd:import namespace="19946526-2228-45ca-ace3-bb8443774ddf"/>
    <xsd:import namespace="9c795397-cf65-421f-b051-f0b326ca9b9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46526-2228-45ca-ace3-bb8443774d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2b17ed-f7ee-4d14-85c7-a9794208c961}" ma:internalName="TaxCatchAll" ma:showField="CatchAllData" ma:web="19946526-2228-45ca-ace3-bb8443774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95397-cf65-421f-b051-f0b326ca9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ttēlu atzīmes" ma:readOnly="false" ma:fieldId="{5cf76f15-5ced-4ddc-b409-7134ff3c332f}" ma:taxonomyMulti="true" ma:sspId="5648fc4e-0e92-4e7a-a4eb-7d7dd044ba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20E43-77EF-4E8D-9143-1D2E2A9E68E4}">
  <ds:schemaRefs>
    <ds:schemaRef ds:uri="http://schemas.microsoft.com/office/2006/metadata/properties"/>
    <ds:schemaRef ds:uri="http://schemas.microsoft.com/office/infopath/2007/PartnerControls"/>
    <ds:schemaRef ds:uri="19946526-2228-45ca-ace3-bb8443774ddf"/>
    <ds:schemaRef ds:uri="9c795397-cf65-421f-b051-f0b326ca9b91"/>
  </ds:schemaRefs>
</ds:datastoreItem>
</file>

<file path=customXml/itemProps2.xml><?xml version="1.0" encoding="utf-8"?>
<ds:datastoreItem xmlns:ds="http://schemas.openxmlformats.org/officeDocument/2006/customXml" ds:itemID="{7B622B61-FCD1-4547-AC84-56B49EA0E6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A4A48-3242-4CA2-A421-8CF81EFC4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46526-2228-45ca-ace3-bb8443774ddf"/>
    <ds:schemaRef ds:uri="9c795397-cf65-421f-b051-f0b326ca9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KT</vt:lpstr>
      <vt:lpstr>KS</vt:lpstr>
      <vt:lpstr>1 CMD</vt:lpstr>
      <vt:lpstr>2 TS</vt:lpstr>
      <vt:lpstr>KS!Print_Area</vt:lpstr>
      <vt:lpstr>KT!Print_Area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2026-02-09T11:28:37Z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0x010100006CB72D27CDAE4A90409EFAA7B36A06</vt:lpwstr>
  </property>
  <property fmtid="{D5CDD505-2E9C-101B-9397-08002B2CF9AE}" pid="3" name="MediaServiceImageTags">
    <vt:lpwstr/>
  </property>
</Properties>
</file>